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nhosp-my.sharepoint.com/personal/bente_mediebedriftene_no/Documents/Bente/Opplag/2022/Endelige dokumenter/"/>
    </mc:Choice>
  </mc:AlternateContent>
  <xr:revisionPtr revIDLastSave="11" documentId="8_{AA2A5088-B29E-4863-836B-BA1806457E10}" xr6:coauthVersionLast="47" xr6:coauthVersionMax="47" xr10:uidLastSave="{44113738-20A4-442A-AB83-C806D8D2BB3B}"/>
  <bookViews>
    <workbookView xWindow="54210" yWindow="4680" windowWidth="6405" windowHeight="3270" xr2:uid="{9D601A99-0C62-4A73-A2AF-384550234BA5}"/>
  </bookViews>
  <sheets>
    <sheet name="Sammenlignbare" sheetId="25" r:id="rId1"/>
    <sheet name="Nye titler" sheetId="21" r:id="rId2"/>
    <sheet name="Søndagsaviser" sheetId="22" r:id="rId3"/>
    <sheet name="Lørdagsopplag" sheetId="23" r:id="rId4"/>
    <sheet name="data" sheetId="26" state="hidden" r:id="rId5"/>
    <sheet name="Pivot1" sheetId="28" state="hidden" r:id="rId6"/>
    <sheet name="Pivot4" sheetId="36" state="hidden" r:id="rId7"/>
  </sheets>
  <externalReferences>
    <externalReference r:id="rId8"/>
  </externalReferences>
  <definedNames>
    <definedName name="_xlnm._FilterDatabase" localSheetId="4" hidden="1">data!$A$2:$G$2</definedName>
    <definedName name="_xlnm._FilterDatabase" localSheetId="3" hidden="1">Lørdagsopplag!$C$16:$M$248</definedName>
    <definedName name="_xlnm._FilterDatabase" localSheetId="1" hidden="1">'Nye titler'!$C$17:$M$17</definedName>
    <definedName name="_xlnm._FilterDatabase" localSheetId="0" hidden="1">Sammenlignbare!$C$16:$M$241</definedName>
    <definedName name="_xlnm._FilterDatabase" localSheetId="2" hidden="1">Søndagsaviser!$C$16:$M$16</definedName>
  </definedNames>
  <calcPr calcId="191028"/>
  <pivotCaches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36" l="1"/>
  <c r="F2" i="36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17" i="25"/>
  <c r="H2" i="36" l="1"/>
  <c r="E2" i="28" l="1"/>
  <c r="H2" i="28" s="1"/>
  <c r="D2" i="28"/>
  <c r="G2" i="28" s="1"/>
</calcChain>
</file>

<file path=xl/sharedStrings.xml><?xml version="1.0" encoding="utf-8"?>
<sst xmlns="http://schemas.openxmlformats.org/spreadsheetml/2006/main" count="2155" uniqueCount="273">
  <si>
    <t>Opplag andre halvår 2021</t>
  </si>
  <si>
    <t>Netto total</t>
  </si>
  <si>
    <t>Endring i opplag</t>
  </si>
  <si>
    <t>Andre halvår 2021</t>
  </si>
  <si>
    <t>Andre halvår 2020</t>
  </si>
  <si>
    <t>Fylkesnavn</t>
  </si>
  <si>
    <t>Avis</t>
  </si>
  <si>
    <t>Mot andre halvår 2020</t>
  </si>
  <si>
    <t>Papir</t>
  </si>
  <si>
    <t>Digital</t>
  </si>
  <si>
    <t>Komplett</t>
  </si>
  <si>
    <t>Agder</t>
  </si>
  <si>
    <t>Fædrelandsvennen</t>
  </si>
  <si>
    <t>Agderposten</t>
  </si>
  <si>
    <t>Agder (Flekkefjords Tidende)</t>
  </si>
  <si>
    <t>Grimstad Adressetidende</t>
  </si>
  <si>
    <t>Lindesnes</t>
  </si>
  <si>
    <t>Lister</t>
  </si>
  <si>
    <t>Tvedestrandsposten</t>
  </si>
  <si>
    <t>Lillesands-Posten</t>
  </si>
  <si>
    <t>Vennesla Tidende</t>
  </si>
  <si>
    <t>Setesdølen</t>
  </si>
  <si>
    <t>Aust Agder Blad</t>
  </si>
  <si>
    <t>Lyngdals Avis</t>
  </si>
  <si>
    <t>Frolendingen</t>
  </si>
  <si>
    <t>Arendals Tidende</t>
  </si>
  <si>
    <t>Birkenesavisa</t>
  </si>
  <si>
    <t>Geita.no</t>
  </si>
  <si>
    <t>Innlandet</t>
  </si>
  <si>
    <t>Gudbrandsdølen Dagningen</t>
  </si>
  <si>
    <t>Oppland Arbeiderblad</t>
  </si>
  <si>
    <t>Hamar Arbeiderblad</t>
  </si>
  <si>
    <t>Østlendingen</t>
  </si>
  <si>
    <t>Glåmdalen</t>
  </si>
  <si>
    <t>Valdres</t>
  </si>
  <si>
    <t>Ringsaker Blad</t>
  </si>
  <si>
    <t>Hadeland</t>
  </si>
  <si>
    <t>Dølen</t>
  </si>
  <si>
    <t>Fjuken</t>
  </si>
  <si>
    <t>Stangeavisa</t>
  </si>
  <si>
    <t>Norddalen</t>
  </si>
  <si>
    <t>Vigga</t>
  </si>
  <si>
    <t>Lokalavisa Trysil Engerdal (Sør-Østerdal)</t>
  </si>
  <si>
    <t>Alvdal midt i væla/Tynsetingen</t>
  </si>
  <si>
    <t>Solungavisa</t>
  </si>
  <si>
    <t>Møre og Romsdal</t>
  </si>
  <si>
    <t>Sunnmørsposten</t>
  </si>
  <si>
    <t>Romsdals Budstikke</t>
  </si>
  <si>
    <t>Tidens Krav</t>
  </si>
  <si>
    <t>Møre-Nytt</t>
  </si>
  <si>
    <t>Vestlandsnytt</t>
  </si>
  <si>
    <t>Vikebladet Vestposten</t>
  </si>
  <si>
    <t>Driva</t>
  </si>
  <si>
    <t>Åndalsnes Avis</t>
  </si>
  <si>
    <t>Møre</t>
  </si>
  <si>
    <t>Aura Avis</t>
  </si>
  <si>
    <t>Bygdebladet</t>
  </si>
  <si>
    <t>Synste Møre</t>
  </si>
  <si>
    <t>Nordre</t>
  </si>
  <si>
    <t>Sulaposten</t>
  </si>
  <si>
    <t>VestnesAvisa</t>
  </si>
  <si>
    <t>Storfjordnytt</t>
  </si>
  <si>
    <t>Øy-Blikk</t>
  </si>
  <si>
    <t>Midsundingen</t>
  </si>
  <si>
    <t>Nordland</t>
  </si>
  <si>
    <t>Avisa Nordland</t>
  </si>
  <si>
    <t>Rana Blad</t>
  </si>
  <si>
    <t>Fremover</t>
  </si>
  <si>
    <t>Bladet Vesterålen</t>
  </si>
  <si>
    <t>Lofotposten</t>
  </si>
  <si>
    <t>Helgelendingen</t>
  </si>
  <si>
    <t>Vesterålen Online</t>
  </si>
  <si>
    <t>Saltenposten</t>
  </si>
  <si>
    <t>Brønnøysunds Avis</t>
  </si>
  <si>
    <t>Helgelands Blad</t>
  </si>
  <si>
    <t>Lofot-Tidende</t>
  </si>
  <si>
    <t>Lokalavisa Nordsalten</t>
  </si>
  <si>
    <t>Kulingen</t>
  </si>
  <si>
    <t>Andøyposten</t>
  </si>
  <si>
    <t>Våganavisa</t>
  </si>
  <si>
    <t>Vesteraalens Avis</t>
  </si>
  <si>
    <t>Avisa Hemnes</t>
  </si>
  <si>
    <t>Øksnesavisa</t>
  </si>
  <si>
    <t>Avisa Lofoten</t>
  </si>
  <si>
    <t>Oslo</t>
  </si>
  <si>
    <t>VG+</t>
  </si>
  <si>
    <t>Aftenposten</t>
  </si>
  <si>
    <t>Dagens Næringsliv</t>
  </si>
  <si>
    <t>Dagbladet Pluss</t>
  </si>
  <si>
    <t>VG-Verdens Gang</t>
  </si>
  <si>
    <t>Klassekampen</t>
  </si>
  <si>
    <t>Morgenbladet</t>
  </si>
  <si>
    <t>Finansavisen</t>
  </si>
  <si>
    <t>Dagbladet</t>
  </si>
  <si>
    <t>Aftenposten junior</t>
  </si>
  <si>
    <t>Dagsavisen</t>
  </si>
  <si>
    <t>Vårt Land</t>
  </si>
  <si>
    <t>Nettavisen</t>
  </si>
  <si>
    <t>Nationen</t>
  </si>
  <si>
    <t>Dag og Tid</t>
  </si>
  <si>
    <t>Akers Avis Groruddalen</t>
  </si>
  <si>
    <t>Nordstrands Blad</t>
  </si>
  <si>
    <t>Medier24</t>
  </si>
  <si>
    <t>Dagens Perspektiv</t>
  </si>
  <si>
    <t>VårtOslo</t>
  </si>
  <si>
    <t>Rogaland</t>
  </si>
  <si>
    <t>Stavanger Aftenblad</t>
  </si>
  <si>
    <t>Haugesunds Avis</t>
  </si>
  <si>
    <t>Jærbladet</t>
  </si>
  <si>
    <t>Sandnesposten</t>
  </si>
  <si>
    <t>Dalane Tidende</t>
  </si>
  <si>
    <t>Strandbuen</t>
  </si>
  <si>
    <t>Solabladet</t>
  </si>
  <si>
    <t>Gjesdalbuen</t>
  </si>
  <si>
    <t>Bygdebladet Randaberg og Rennesøy</t>
  </si>
  <si>
    <t>Suldalsposten</t>
  </si>
  <si>
    <t>Ryfylke</t>
  </si>
  <si>
    <t>Tysvær Bygdeblad</t>
  </si>
  <si>
    <t>Øyposten</t>
  </si>
  <si>
    <t>Karmøynytt</t>
  </si>
  <si>
    <t>Troms og Finnmark</t>
  </si>
  <si>
    <t>Nordlys</t>
  </si>
  <si>
    <t>Harstad Tidende</t>
  </si>
  <si>
    <t>iTromsø</t>
  </si>
  <si>
    <t>Finnmark Dagblad</t>
  </si>
  <si>
    <t>Finnmarken</t>
  </si>
  <si>
    <t>Folkebladet</t>
  </si>
  <si>
    <t>Altaposten</t>
  </si>
  <si>
    <t>Framtid i Nord</t>
  </si>
  <si>
    <t>Nye Troms</t>
  </si>
  <si>
    <t>Ságat</t>
  </si>
  <si>
    <t>Kyst og Fjord</t>
  </si>
  <si>
    <t>Sør-Varanger Avis</t>
  </si>
  <si>
    <t>Svalbardposten</t>
  </si>
  <si>
    <t>Kronstadposten</t>
  </si>
  <si>
    <t>Finnmarksposten</t>
  </si>
  <si>
    <t>Hammerfestingen</t>
  </si>
  <si>
    <t>Ávvir</t>
  </si>
  <si>
    <t>Østhavet</t>
  </si>
  <si>
    <t>Trøndelag</t>
  </si>
  <si>
    <t>Adresseavisen</t>
  </si>
  <si>
    <t>Trønder-Avisa</t>
  </si>
  <si>
    <t>Namdalsavisa</t>
  </si>
  <si>
    <t>Nidaros</t>
  </si>
  <si>
    <t>Innherred</t>
  </si>
  <si>
    <t>Bladet</t>
  </si>
  <si>
    <t>Fosna-Folket</t>
  </si>
  <si>
    <t>Arbeidets Rett</t>
  </si>
  <si>
    <t>Sør-Trøndelag</t>
  </si>
  <si>
    <t>Hitra-Frøya</t>
  </si>
  <si>
    <t>Trønderbladet</t>
  </si>
  <si>
    <t>Steinkjer-Avisa</t>
  </si>
  <si>
    <t>Selbyggen</t>
  </si>
  <si>
    <t>Fjell-Ljom</t>
  </si>
  <si>
    <t>Ytringen Avis</t>
  </si>
  <si>
    <t>Inderøyningen</t>
  </si>
  <si>
    <t>Frostingen</t>
  </si>
  <si>
    <t>Gaula</t>
  </si>
  <si>
    <t>Snåsningen</t>
  </si>
  <si>
    <t>Gauldalsposten</t>
  </si>
  <si>
    <t>Steinkjer24</t>
  </si>
  <si>
    <t>Meråkerposten</t>
  </si>
  <si>
    <t>Søvesten</t>
  </si>
  <si>
    <t>Klæbuposten</t>
  </si>
  <si>
    <t>Vestfold og Telemark</t>
  </si>
  <si>
    <t>Tønsbergs Blad</t>
  </si>
  <si>
    <t>Telemarksavisa</t>
  </si>
  <si>
    <t>Varden</t>
  </si>
  <si>
    <t>Sandefjords Blad</t>
  </si>
  <si>
    <t>Østlands-Posten</t>
  </si>
  <si>
    <t>Gjengangeren</t>
  </si>
  <si>
    <t>Vest-Telemark Blad</t>
  </si>
  <si>
    <t>Porsgrunns Dagblad</t>
  </si>
  <si>
    <t>Kragerø Blad Vestmar</t>
  </si>
  <si>
    <t>Telen</t>
  </si>
  <si>
    <t>Jarlsberg Avis</t>
  </si>
  <si>
    <t>Øyene</t>
  </si>
  <si>
    <t>Bø Blad</t>
  </si>
  <si>
    <t>Sande Avis</t>
  </si>
  <si>
    <t>Rjukan Arbeiderblad</t>
  </si>
  <si>
    <t>Kanalen</t>
  </si>
  <si>
    <t>Drangedalsposten</t>
  </si>
  <si>
    <t>Vestland</t>
  </si>
  <si>
    <t>Bergens Tidende</t>
  </si>
  <si>
    <t>Bergensavisen</t>
  </si>
  <si>
    <t>Dagen</t>
  </si>
  <si>
    <t>Norge IDAG</t>
  </si>
  <si>
    <t>Firda</t>
  </si>
  <si>
    <t>Sogn Avis</t>
  </si>
  <si>
    <t>Hordaland</t>
  </si>
  <si>
    <t>Fiskeribladet</t>
  </si>
  <si>
    <t>VestNytt</t>
  </si>
  <si>
    <t>Sunnhordland</t>
  </si>
  <si>
    <t>Os og Fusaposten</t>
  </si>
  <si>
    <t>Strilen</t>
  </si>
  <si>
    <t>Hardanger Folkeblad</t>
  </si>
  <si>
    <t>Askøyværingen</t>
  </si>
  <si>
    <t>Bygdanytt</t>
  </si>
  <si>
    <t>Hordaland Folkeblad</t>
  </si>
  <si>
    <t>Firdaposten</t>
  </si>
  <si>
    <t>Nordhordland</t>
  </si>
  <si>
    <t>Fjordenes Tidende</t>
  </si>
  <si>
    <t>Kvinnheringen</t>
  </si>
  <si>
    <t>Fanaposten</t>
  </si>
  <si>
    <t>Fjordingen</t>
  </si>
  <si>
    <t>Bømlo-nytt</t>
  </si>
  <si>
    <t>Grannar</t>
  </si>
  <si>
    <t>Fjordabladet</t>
  </si>
  <si>
    <t>Firda Tidend</t>
  </si>
  <si>
    <t>Grenda</t>
  </si>
  <si>
    <t>VaksdalPosten</t>
  </si>
  <si>
    <t>Tysnes</t>
  </si>
  <si>
    <t>Marsteinen</t>
  </si>
  <si>
    <t>Porten.no</t>
  </si>
  <si>
    <t>Vestavind</t>
  </si>
  <si>
    <t>Samningen</t>
  </si>
  <si>
    <t>Åsane Tidende</t>
  </si>
  <si>
    <t>Ytre Sogn Avis</t>
  </si>
  <si>
    <t>Stord24</t>
  </si>
  <si>
    <t>Sydvesten</t>
  </si>
  <si>
    <t>Viken</t>
  </si>
  <si>
    <t>Romerikes Blad</t>
  </si>
  <si>
    <t>Drammens Tidende</t>
  </si>
  <si>
    <t>Budstikka</t>
  </si>
  <si>
    <t>Fredriksstad Blad</t>
  </si>
  <si>
    <t>Moss Avis</t>
  </si>
  <si>
    <t>Sarpsborg Arbeiderblad</t>
  </si>
  <si>
    <t>Smaalenenes Avis</t>
  </si>
  <si>
    <t>Ringerikes Blad</t>
  </si>
  <si>
    <t>Østlandets Blad</t>
  </si>
  <si>
    <t>Hallingdølen</t>
  </si>
  <si>
    <t>Laagendalsposten</t>
  </si>
  <si>
    <t>Akershus Amtstidende</t>
  </si>
  <si>
    <t>Halden Arbeiderblad</t>
  </si>
  <si>
    <t>Indre Akershus Blad</t>
  </si>
  <si>
    <t>Bygdeposten</t>
  </si>
  <si>
    <t>Eidsvoll Ullensaker Blad</t>
  </si>
  <si>
    <t>Røyken og Hurums Avis</t>
  </si>
  <si>
    <t>Raumnes</t>
  </si>
  <si>
    <t>Varingen</t>
  </si>
  <si>
    <t>Lierposten</t>
  </si>
  <si>
    <t>Vestby Avis</t>
  </si>
  <si>
    <t>Enebakk Avis</t>
  </si>
  <si>
    <t>Rakkestad Avis</t>
  </si>
  <si>
    <t>Ås Avis</t>
  </si>
  <si>
    <t>Eikerbladet</t>
  </si>
  <si>
    <t>Svelviksposten</t>
  </si>
  <si>
    <t>Nye titler i andre halvår 2021</t>
  </si>
  <si>
    <t>Totens Blad</t>
  </si>
  <si>
    <t>Mitt Kongsvinger</t>
  </si>
  <si>
    <t>Nye titler i første halvår 2021</t>
  </si>
  <si>
    <t>AvisaOslo</t>
  </si>
  <si>
    <t>Subjekt</t>
  </si>
  <si>
    <t>iHarstad</t>
  </si>
  <si>
    <t>OPP</t>
  </si>
  <si>
    <t>iLevanger</t>
  </si>
  <si>
    <t>FlatangerNytt</t>
  </si>
  <si>
    <t>Nyss</t>
  </si>
  <si>
    <t>Aftenposten - søndag</t>
  </si>
  <si>
    <t>VG-Verdens Gang - søndag</t>
  </si>
  <si>
    <t>Bergensavisen, søndag (digital)</t>
  </si>
  <si>
    <t>Klassekampen, lørdag</t>
  </si>
  <si>
    <t>Periode</t>
  </si>
  <si>
    <t>Endring</t>
  </si>
  <si>
    <t>#</t>
  </si>
  <si>
    <t>%</t>
  </si>
  <si>
    <t>Radetiketter</t>
  </si>
  <si>
    <t>Summer av Netto total</t>
  </si>
  <si>
    <t>Totalsum</t>
  </si>
  <si>
    <t>Fremgang</t>
  </si>
  <si>
    <t>Tilbakegang</t>
  </si>
  <si>
    <t>Summer av Endring</t>
  </si>
  <si>
    <t>Kolonneetiketter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</si>
</sst>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\ %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0" fillId="4" borderId="5" xfId="0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5" borderId="1" xfId="0" applyFont="1" applyFill="1" applyBorder="1"/>
    <xf numFmtId="0" fontId="4" fillId="5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3" fontId="0" fillId="2" borderId="0" xfId="0" applyNumberFormat="1" applyFill="1"/>
    <xf numFmtId="0" fontId="0" fillId="2" borderId="10" xfId="0" applyFill="1" applyBorder="1"/>
    <xf numFmtId="3" fontId="0" fillId="2" borderId="10" xfId="0" applyNumberFormat="1" applyFill="1" applyBorder="1"/>
    <xf numFmtId="3" fontId="0" fillId="2" borderId="12" xfId="0" applyNumberFormat="1" applyFill="1" applyBorder="1"/>
    <xf numFmtId="3" fontId="0" fillId="2" borderId="11" xfId="0" applyNumberFormat="1" applyFill="1" applyBorder="1"/>
    <xf numFmtId="0" fontId="0" fillId="2" borderId="13" xfId="0" applyFill="1" applyBorder="1"/>
    <xf numFmtId="0" fontId="0" fillId="2" borderId="14" xfId="0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3" fontId="0" fillId="2" borderId="7" xfId="0" applyNumberFormat="1" applyFill="1" applyBorder="1"/>
    <xf numFmtId="3" fontId="0" fillId="2" borderId="8" xfId="0" applyNumberFormat="1" applyFill="1" applyBorder="1"/>
    <xf numFmtId="3" fontId="0" fillId="6" borderId="9" xfId="0" applyNumberFormat="1" applyFill="1" applyBorder="1"/>
    <xf numFmtId="3" fontId="0" fillId="2" borderId="9" xfId="0" applyNumberFormat="1" applyFill="1" applyBorder="1"/>
    <xf numFmtId="3" fontId="0" fillId="2" borderId="2" xfId="0" applyNumberFormat="1" applyFill="1" applyBorder="1"/>
    <xf numFmtId="3" fontId="0" fillId="2" borderId="3" xfId="0" applyNumberFormat="1" applyFill="1" applyBorder="1"/>
    <xf numFmtId="3" fontId="0" fillId="2" borderId="4" xfId="0" applyNumberFormat="1" applyFill="1" applyBorder="1"/>
    <xf numFmtId="3" fontId="0" fillId="6" borderId="7" xfId="0" applyNumberFormat="1" applyFill="1" applyBorder="1"/>
    <xf numFmtId="3" fontId="0" fillId="6" borderId="8" xfId="0" applyNumberFormat="1" applyFill="1" applyBorder="1"/>
    <xf numFmtId="0" fontId="0" fillId="2" borderId="15" xfId="0" applyFill="1" applyBorder="1"/>
    <xf numFmtId="3" fontId="0" fillId="6" borderId="6" xfId="0" applyNumberFormat="1" applyFill="1" applyBorder="1"/>
    <xf numFmtId="3" fontId="0" fillId="6" borderId="5" xfId="0" applyNumberFormat="1" applyFill="1" applyBorder="1"/>
    <xf numFmtId="3" fontId="0" fillId="6" borderId="0" xfId="0" applyNumberFormat="1" applyFill="1"/>
    <xf numFmtId="3" fontId="0" fillId="6" borderId="12" xfId="0" applyNumberFormat="1" applyFill="1" applyBorder="1"/>
    <xf numFmtId="3" fontId="0" fillId="6" borderId="11" xfId="0" applyNumberFormat="1" applyFill="1" applyBorder="1"/>
    <xf numFmtId="3" fontId="0" fillId="6" borderId="10" xfId="0" applyNumberFormat="1" applyFill="1" applyBorder="1"/>
    <xf numFmtId="3" fontId="0" fillId="6" borderId="3" xfId="0" applyNumberFormat="1" applyFill="1" applyBorder="1"/>
    <xf numFmtId="3" fontId="0" fillId="6" borderId="4" xfId="0" applyNumberFormat="1" applyFill="1" applyBorder="1"/>
    <xf numFmtId="3" fontId="0" fillId="6" borderId="2" xfId="0" applyNumberFormat="1" applyFill="1" applyBorder="1"/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2" borderId="0" xfId="0" applyNumberFormat="1" applyFill="1"/>
    <xf numFmtId="0" fontId="0" fillId="7" borderId="0" xfId="0" applyFill="1"/>
    <xf numFmtId="0" fontId="1" fillId="5" borderId="15" xfId="0" applyFont="1" applyFill="1" applyBorder="1"/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7" xfId="0" applyFill="1" applyBorder="1"/>
    <xf numFmtId="0" fontId="1" fillId="5" borderId="15" xfId="0" applyFont="1" applyFill="1" applyBorder="1" applyAlignment="1">
      <alignment horizontal="center" wrapText="1"/>
    </xf>
    <xf numFmtId="3" fontId="0" fillId="2" borderId="13" xfId="0" applyNumberFormat="1" applyFill="1" applyBorder="1"/>
    <xf numFmtId="3" fontId="0" fillId="2" borderId="14" xfId="0" applyNumberForma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3" fontId="0" fillId="2" borderId="15" xfId="0" applyNumberFormat="1" applyFill="1" applyBorder="1"/>
    <xf numFmtId="0" fontId="0" fillId="5" borderId="10" xfId="0" applyFill="1" applyBorder="1"/>
    <xf numFmtId="0" fontId="0" fillId="5" borderId="11" xfId="0" applyFill="1" applyBorder="1"/>
    <xf numFmtId="3" fontId="0" fillId="6" borderId="13" xfId="0" applyNumberFormat="1" applyFill="1" applyBorder="1"/>
    <xf numFmtId="3" fontId="0" fillId="6" borderId="14" xfId="0" applyNumberFormat="1" applyFill="1" applyBorder="1"/>
    <xf numFmtId="0" fontId="4" fillId="5" borderId="7" xfId="0" applyFont="1" applyFill="1" applyBorder="1" applyAlignment="1">
      <alignment horizontal="center" wrapText="1"/>
    </xf>
    <xf numFmtId="3" fontId="0" fillId="6" borderId="15" xfId="0" applyNumberFormat="1" applyFill="1" applyBorder="1"/>
    <xf numFmtId="3" fontId="0" fillId="6" borderId="1" xfId="0" applyNumberFormat="1" applyFill="1" applyBorder="1"/>
    <xf numFmtId="0" fontId="0" fillId="4" borderId="1" xfId="0" applyFill="1" applyBorder="1"/>
    <xf numFmtId="165" fontId="0" fillId="2" borderId="0" xfId="1" applyNumberFormat="1" applyFont="1" applyFill="1"/>
    <xf numFmtId="0" fontId="0" fillId="2" borderId="12" xfId="0" applyFill="1" applyBorder="1"/>
    <xf numFmtId="0" fontId="0" fillId="0" borderId="0" xfId="0" applyNumberFormat="1"/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left"/>
    </xf>
    <xf numFmtId="0" fontId="4" fillId="5" borderId="10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wrapText="1"/>
    </xf>
  </cellXfs>
  <cellStyles count="2">
    <cellStyle name="Normal" xfId="0" builtinId="0"/>
    <cellStyle name="Prosent" xfId="1" builtinId="5"/>
  </cellStyles>
  <dxfs count="12">
    <dxf>
      <font>
        <sz val="10"/>
        <color theme="1"/>
      </font>
      <border>
        <bottom style="thin">
          <color theme="7"/>
        </bottom>
        <vertical/>
        <horizontal/>
      </border>
    </dxf>
    <dxf>
      <font>
        <color theme="1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sz val="9"/>
        <color theme="0" tint="-4.9989318521683403E-2"/>
      </font>
      <fill>
        <patternFill>
          <bgColor theme="3"/>
        </patternFill>
      </fill>
      <border>
        <bottom style="thin">
          <color theme="7"/>
        </bottom>
        <vertical/>
        <horizontal/>
      </border>
    </dxf>
    <dxf>
      <font>
        <color auto="1"/>
      </font>
      <fill>
        <patternFill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z val="9"/>
        <color theme="0" tint="-4.9989318521683403E-2"/>
      </font>
      <fill>
        <patternFill>
          <bgColor theme="3"/>
        </patternFill>
      </fill>
      <border>
        <bottom style="thin">
          <color theme="7"/>
        </bottom>
        <vertical/>
        <horizontal/>
      </border>
    </dxf>
    <dxf>
      <font>
        <color auto="1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7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6"/>
        </bottom>
        <vertical/>
        <horizontal/>
      </border>
    </dxf>
    <dxf>
      <font>
        <color theme="1"/>
      </font>
      <fill>
        <patternFill>
          <bgColor theme="3" tint="0.39994506668294322"/>
        </patternFill>
      </fill>
      <border diagonalUp="0" diagonalDown="0">
        <left/>
        <right/>
        <top/>
        <bottom/>
        <vertical/>
        <horizontal/>
      </border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b/>
        <i val="0"/>
        <sz val="8"/>
        <color theme="1"/>
      </font>
      <fill>
        <patternFill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</dxfs>
  <tableStyles count="6" defaultTableStyle="TableStyleMedium2" defaultPivotStyle="PivotStyleLight16">
    <tableStyle name="SlicerStyleLight2 2" pivot="0" table="0" count="10" xr9:uid="{007EB189-62ED-4FD6-8F39-86CD06F209C8}">
      <tableStyleElement type="wholeTable" dxfId="11"/>
      <tableStyleElement type="headerRow" dxfId="10"/>
    </tableStyle>
    <tableStyle name="SlicerStyleLight3 2" pivot="0" table="0" count="10" xr9:uid="{9DD8998E-A323-4802-B4F9-13A02D64031D}">
      <tableStyleElement type="wholeTable" dxfId="9"/>
      <tableStyleElement type="headerRow" dxfId="8"/>
    </tableStyle>
    <tableStyle name="SlicerStyleLight4 2" pivot="0" table="0" count="10" xr9:uid="{69D67224-F20F-465D-9521-C88E65B1A452}">
      <tableStyleElement type="wholeTable" dxfId="7"/>
      <tableStyleElement type="headerRow" dxfId="6"/>
    </tableStyle>
    <tableStyle name="SlicerStyleLight4 3" pivot="0" table="0" count="10" xr9:uid="{454DDEBC-F0FC-4A04-8FF2-45CB18341306}">
      <tableStyleElement type="wholeTable" dxfId="5"/>
      <tableStyleElement type="headerRow" dxfId="4"/>
    </tableStyle>
    <tableStyle name="SlicerStyleLight4 3 2" pivot="0" table="0" count="10" xr9:uid="{ADF3DF82-8F4C-4037-990A-A8750696095E}">
      <tableStyleElement type="wholeTable" dxfId="3"/>
      <tableStyleElement type="headerRow" dxfId="2"/>
    </tableStyle>
    <tableStyle name="SlicerStyleLight4 4" pivot="0" table="0" count="10" xr9:uid="{5A4A968A-DDF3-4547-8C94-DFF98F3EEFCC}">
      <tableStyleElement type="wholeTable" dxfId="1"/>
      <tableStyleElement type="headerRow" dxfId="0"/>
    </tableStyle>
  </tableStyles>
  <colors>
    <mruColors>
      <color rgb="FFFFF9E7"/>
      <color rgb="FFE2CFF1"/>
      <color rgb="FFF1E8F8"/>
      <color rgb="FFCBA9E5"/>
      <color rgb="FFC700F6"/>
      <color rgb="FFF7D5FF"/>
      <color rgb="FFE4A952"/>
      <color rgb="FFF2B800"/>
      <color rgb="FF85CD85"/>
      <color rgb="FFA9D68E"/>
    </mruColors>
  </colors>
  <extLst>
    <ext xmlns:x14="http://schemas.microsoft.com/office/spreadsheetml/2009/9/main" uri="{46F421CA-312F-682f-3DD2-61675219B42D}">
      <x14:dxfs count="48">
        <dxf>
          <font>
            <b/>
            <i val="0"/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9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9"/>
            <color rgb="FF000000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sz val="9"/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12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12"/>
            <color rgb="FF000000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sz val="12"/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6" tint="0.79998168889431442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6" tint="0.59999389629810485"/>
              <bgColor theme="6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0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0" tint="-4.9989318521683403E-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7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0" tint="-4.9989318521683403E-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5117038483843"/>
              <bgColor theme="0" tint="-4.9989318521683403E-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9389629810485"/>
              <bgColor theme="7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theme="0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2 2">
          <x14:slicerStyleElements>
            <x14:slicerStyleElement type="unselectedItemWithData" dxfId="47"/>
            <x14:slicerStyleElement type="unselectedItemWithNoData" dxfId="46"/>
            <x14:slicerStyleElement type="selectedItemWithData" dxfId="45"/>
            <x14:slicerStyleElement type="selectedItemWithNoData" dxfId="44"/>
            <x14:slicerStyleElement type="hoveredUnselectedItemWithData" dxfId="43"/>
            <x14:slicerStyleElement type="hoveredSelectedItemWithData" dxfId="42"/>
            <x14:slicerStyleElement type="hoveredUnselectedItemWithNoData" dxfId="41"/>
            <x14:slicerStyleElement type="hoveredSelectedItemWithNoData" dxfId="40"/>
          </x14:slicerStyleElements>
        </x14:slicerStyle>
        <x14:slicerStyle name="SlicerStyleLight3 2">
          <x14:slicerStyleElements>
            <x14:slicerStyleElement type="unselectedItemWithData" dxfId="39"/>
            <x14:slicerStyleElement type="unselectedItemWithNoData" dxfId="38"/>
            <x14:slicerStyleElement type="selectedItemWithData" dxfId="37"/>
            <x14:slicerStyleElement type="selectedItemWithNoData" dxfId="36"/>
            <x14:slicerStyleElement type="hoveredUnselectedItemWithData" dxfId="35"/>
            <x14:slicerStyleElement type="hoveredSelectedItemWithData" dxfId="34"/>
            <x14:slicerStyleElement type="hoveredUnselectedItemWithNoData" dxfId="33"/>
            <x14:slicerStyleElement type="hoveredSelectedItemWithNoData" dxfId="32"/>
          </x14:slicerStyleElements>
        </x14:slicerStyle>
        <x14:slicerStyle name="SlicerStyleLight4 2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licerStyleLight4 3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StyleLight4 3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4 4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ammenlignbare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L&#248;rdagsopplag!A1"/><Relationship Id="rId5" Type="http://schemas.openxmlformats.org/officeDocument/2006/relationships/hyperlink" Target="#S&#248;ndagsaviser!A1"/><Relationship Id="rId4" Type="http://schemas.openxmlformats.org/officeDocument/2006/relationships/hyperlink" Target="#'Nye titler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ammenlignbare!A1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6" Type="http://schemas.openxmlformats.org/officeDocument/2006/relationships/hyperlink" Target="#L&#248;rdagsopplag!A1"/><Relationship Id="rId5" Type="http://schemas.openxmlformats.org/officeDocument/2006/relationships/hyperlink" Target="#S&#248;ndagsaviser!A1"/><Relationship Id="rId4" Type="http://schemas.openxmlformats.org/officeDocument/2006/relationships/hyperlink" Target="#'Nye titler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ammenlignbare!A1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6" Type="http://schemas.openxmlformats.org/officeDocument/2006/relationships/hyperlink" Target="#L&#248;rdagsopplag!A1"/><Relationship Id="rId5" Type="http://schemas.openxmlformats.org/officeDocument/2006/relationships/hyperlink" Target="#S&#248;ndagsaviser!A1"/><Relationship Id="rId4" Type="http://schemas.openxmlformats.org/officeDocument/2006/relationships/hyperlink" Target="#'Nye titler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ammenlignbare!A1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6" Type="http://schemas.openxmlformats.org/officeDocument/2006/relationships/hyperlink" Target="#L&#248;rdagsopplag!A1"/><Relationship Id="rId5" Type="http://schemas.openxmlformats.org/officeDocument/2006/relationships/hyperlink" Target="#S&#248;ndagsaviser!A1"/><Relationship Id="rId4" Type="http://schemas.openxmlformats.org/officeDocument/2006/relationships/hyperlink" Target="#'Nye titl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0</xdr:row>
      <xdr:rowOff>50800</xdr:rowOff>
    </xdr:from>
    <xdr:to>
      <xdr:col>3</xdr:col>
      <xdr:colOff>857251</xdr:colOff>
      <xdr:row>1</xdr:row>
      <xdr:rowOff>144111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22F66F1-587D-4EAE-BDC5-196A49A9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50800"/>
          <a:ext cx="2178050" cy="175861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0</xdr:row>
      <xdr:rowOff>0</xdr:rowOff>
    </xdr:from>
    <xdr:to>
      <xdr:col>5</xdr:col>
      <xdr:colOff>44450</xdr:colOff>
      <xdr:row>1</xdr:row>
      <xdr:rowOff>181936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727ECEF-B4CE-4708-8860-4915FF0EC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33650" y="0"/>
          <a:ext cx="1517650" cy="264486"/>
        </a:xfrm>
        <a:prstGeom prst="rect">
          <a:avLst/>
        </a:prstGeom>
      </xdr:spPr>
    </xdr:pic>
    <xdr:clientData/>
  </xdr:twoCellAnchor>
  <xdr:twoCellAnchor>
    <xdr:from>
      <xdr:col>2</xdr:col>
      <xdr:colOff>6352</xdr:colOff>
      <xdr:row>10</xdr:row>
      <xdr:rowOff>10787</xdr:rowOff>
    </xdr:from>
    <xdr:to>
      <xdr:col>3</xdr:col>
      <xdr:colOff>742951</xdr:colOff>
      <xdr:row>12</xdr:row>
      <xdr:rowOff>9524</xdr:rowOff>
    </xdr:to>
    <xdr:sp macro="" textlink="">
      <xdr:nvSpPr>
        <xdr:cNvPr id="4" name="Rektangel: ett klippet hjørn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40CD28-761D-4B47-9B3D-B7B6F7106E94}"/>
            </a:ext>
          </a:extLst>
        </xdr:cNvPr>
        <xdr:cNvSpPr>
          <a:spLocks noChangeAspect="1"/>
        </xdr:cNvSpPr>
      </xdr:nvSpPr>
      <xdr:spPr>
        <a:xfrm>
          <a:off x="82552" y="1163312"/>
          <a:ext cx="2070099" cy="208287"/>
        </a:xfrm>
        <a:prstGeom prst="snip1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Sammenlignbare titler</a:t>
          </a:r>
        </a:p>
      </xdr:txBody>
    </xdr:sp>
    <xdr:clientData/>
  </xdr:twoCellAnchor>
  <xdr:twoCellAnchor editAs="absolute">
    <xdr:from>
      <xdr:col>3</xdr:col>
      <xdr:colOff>762000</xdr:colOff>
      <xdr:row>10</xdr:row>
      <xdr:rowOff>6350</xdr:rowOff>
    </xdr:from>
    <xdr:to>
      <xdr:col>4</xdr:col>
      <xdr:colOff>0</xdr:colOff>
      <xdr:row>12</xdr:row>
      <xdr:rowOff>10942</xdr:rowOff>
    </xdr:to>
    <xdr:sp macro="" textlink="">
      <xdr:nvSpPr>
        <xdr:cNvPr id="5" name="Rektangel: ett klippet hjørn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4DA8F8-880F-4E8C-932D-003FE6A574C0}"/>
            </a:ext>
          </a:extLst>
        </xdr:cNvPr>
        <xdr:cNvSpPr>
          <a:spLocks noChangeAspect="1"/>
        </xdr:cNvSpPr>
      </xdr:nvSpPr>
      <xdr:spPr>
        <a:xfrm>
          <a:off x="2171700" y="1158875"/>
          <a:ext cx="1628775" cy="214142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4</xdr:col>
      <xdr:colOff>6350</xdr:colOff>
      <xdr:row>10</xdr:row>
      <xdr:rowOff>9525</xdr:rowOff>
    </xdr:from>
    <xdr:to>
      <xdr:col>6</xdr:col>
      <xdr:colOff>73025</xdr:colOff>
      <xdr:row>12</xdr:row>
      <xdr:rowOff>9525</xdr:rowOff>
    </xdr:to>
    <xdr:sp macro="" textlink="">
      <xdr:nvSpPr>
        <xdr:cNvPr id="6" name="Rektangel: ett klippet hjørn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044FBB-5615-40AB-B873-CC5BC1C956BB}"/>
            </a:ext>
          </a:extLst>
        </xdr:cNvPr>
        <xdr:cNvSpPr>
          <a:spLocks noChangeAspect="1"/>
        </xdr:cNvSpPr>
      </xdr:nvSpPr>
      <xdr:spPr>
        <a:xfrm>
          <a:off x="32956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Søndagsaviser</a:t>
          </a:r>
        </a:p>
      </xdr:txBody>
    </xdr:sp>
    <xdr:clientData/>
  </xdr:twoCellAnchor>
  <xdr:twoCellAnchor editAs="absolute">
    <xdr:from>
      <xdr:col>6</xdr:col>
      <xdr:colOff>92075</xdr:colOff>
      <xdr:row>10</xdr:row>
      <xdr:rowOff>9525</xdr:rowOff>
    </xdr:from>
    <xdr:to>
      <xdr:col>8</xdr:col>
      <xdr:colOff>168275</xdr:colOff>
      <xdr:row>12</xdr:row>
      <xdr:rowOff>9525</xdr:rowOff>
    </xdr:to>
    <xdr:sp macro="" textlink="">
      <xdr:nvSpPr>
        <xdr:cNvPr id="7" name="Rektangel: ett klippet hjørn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8743E89-108D-45E8-A23A-55C6FFDF0EF5}"/>
            </a:ext>
          </a:extLst>
        </xdr:cNvPr>
        <xdr:cNvSpPr>
          <a:spLocks noChangeAspect="1"/>
        </xdr:cNvSpPr>
      </xdr:nvSpPr>
      <xdr:spPr>
        <a:xfrm>
          <a:off x="49085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Lørdagsopplag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0</xdr:row>
      <xdr:rowOff>50800</xdr:rowOff>
    </xdr:from>
    <xdr:to>
      <xdr:col>3</xdr:col>
      <xdr:colOff>996951</xdr:colOff>
      <xdr:row>1</xdr:row>
      <xdr:rowOff>144111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642E10F-403D-4B8D-AC61-F22FC2623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50800"/>
          <a:ext cx="2178050" cy="175861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0</xdr:row>
      <xdr:rowOff>0</xdr:rowOff>
    </xdr:from>
    <xdr:to>
      <xdr:col>5</xdr:col>
      <xdr:colOff>44450</xdr:colOff>
      <xdr:row>1</xdr:row>
      <xdr:rowOff>181936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CA8A4F7-E700-4695-B3C7-AF3CD929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33650" y="0"/>
          <a:ext cx="1517650" cy="26448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6350</xdr:rowOff>
    </xdr:from>
    <xdr:to>
      <xdr:col>3</xdr:col>
      <xdr:colOff>825500</xdr:colOff>
      <xdr:row>12</xdr:row>
      <xdr:rowOff>12700</xdr:rowOff>
    </xdr:to>
    <xdr:sp macro="" textlink="">
      <xdr:nvSpPr>
        <xdr:cNvPr id="4" name="Rektangel: ett klippet hjørn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3BEAD4B-8493-4931-B31D-CFC707E66EE4}"/>
            </a:ext>
          </a:extLst>
        </xdr:cNvPr>
        <xdr:cNvSpPr>
          <a:spLocks noChangeAspect="1"/>
        </xdr:cNvSpPr>
      </xdr:nvSpPr>
      <xdr:spPr>
        <a:xfrm>
          <a:off x="698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Sammenlignbare titler</a:t>
          </a:r>
        </a:p>
      </xdr:txBody>
    </xdr:sp>
    <xdr:clientData/>
  </xdr:twoCellAnchor>
  <xdr:twoCellAnchor>
    <xdr:from>
      <xdr:col>3</xdr:col>
      <xdr:colOff>844550</xdr:colOff>
      <xdr:row>10</xdr:row>
      <xdr:rowOff>6350</xdr:rowOff>
    </xdr:from>
    <xdr:to>
      <xdr:col>4</xdr:col>
      <xdr:colOff>38100</xdr:colOff>
      <xdr:row>12</xdr:row>
      <xdr:rowOff>12700</xdr:rowOff>
    </xdr:to>
    <xdr:sp macro="" textlink="">
      <xdr:nvSpPr>
        <xdr:cNvPr id="5" name="Rektangel: ett klippet hjørn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1D3F4B8-EE3F-487F-A7DD-824BFDCE65D0}"/>
            </a:ext>
          </a:extLst>
        </xdr:cNvPr>
        <xdr:cNvSpPr>
          <a:spLocks noChangeAspect="1"/>
        </xdr:cNvSpPr>
      </xdr:nvSpPr>
      <xdr:spPr>
        <a:xfrm>
          <a:off x="1682750" y="1155700"/>
          <a:ext cx="1593850" cy="215900"/>
        </a:xfrm>
        <a:prstGeom prst="snip1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4</xdr:col>
      <xdr:colOff>57150</xdr:colOff>
      <xdr:row>10</xdr:row>
      <xdr:rowOff>6350</xdr:rowOff>
    </xdr:from>
    <xdr:to>
      <xdr:col>6</xdr:col>
      <xdr:colOff>120650</xdr:colOff>
      <xdr:row>12</xdr:row>
      <xdr:rowOff>6350</xdr:rowOff>
    </xdr:to>
    <xdr:sp macro="" textlink="">
      <xdr:nvSpPr>
        <xdr:cNvPr id="6" name="Rektangel: ett klippet hjørn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C9AE7CA-1A46-4538-BA8A-8D8662A18F4B}"/>
            </a:ext>
          </a:extLst>
        </xdr:cNvPr>
        <xdr:cNvSpPr>
          <a:spLocks noChangeAspect="1"/>
        </xdr:cNvSpPr>
      </xdr:nvSpPr>
      <xdr:spPr>
        <a:xfrm>
          <a:off x="32956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Søndagsaviser</a:t>
          </a:r>
        </a:p>
      </xdr:txBody>
    </xdr:sp>
    <xdr:clientData/>
  </xdr:twoCellAnchor>
  <xdr:twoCellAnchor editAs="absolute">
    <xdr:from>
      <xdr:col>6</xdr:col>
      <xdr:colOff>139700</xdr:colOff>
      <xdr:row>10</xdr:row>
      <xdr:rowOff>6350</xdr:rowOff>
    </xdr:from>
    <xdr:to>
      <xdr:col>8</xdr:col>
      <xdr:colOff>215900</xdr:colOff>
      <xdr:row>12</xdr:row>
      <xdr:rowOff>6350</xdr:rowOff>
    </xdr:to>
    <xdr:sp macro="" textlink="">
      <xdr:nvSpPr>
        <xdr:cNvPr id="7" name="Rektangel: ett klippet hjørn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0A90B17-CD73-4F24-A827-0D1721C1FF5F}"/>
            </a:ext>
          </a:extLst>
        </xdr:cNvPr>
        <xdr:cNvSpPr>
          <a:spLocks noChangeAspect="1"/>
        </xdr:cNvSpPr>
      </xdr:nvSpPr>
      <xdr:spPr>
        <a:xfrm>
          <a:off x="49085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Lørdagsopplag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0</xdr:row>
      <xdr:rowOff>50800</xdr:rowOff>
    </xdr:from>
    <xdr:to>
      <xdr:col>3</xdr:col>
      <xdr:colOff>1416051</xdr:colOff>
      <xdr:row>1</xdr:row>
      <xdr:rowOff>144111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1A7E788-209B-4446-A41E-769F4F27A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50800"/>
          <a:ext cx="2178050" cy="175861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0</xdr:row>
      <xdr:rowOff>0</xdr:rowOff>
    </xdr:from>
    <xdr:to>
      <xdr:col>5</xdr:col>
      <xdr:colOff>44450</xdr:colOff>
      <xdr:row>1</xdr:row>
      <xdr:rowOff>181936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5416CDC-CC5C-4820-B19B-47BFEAFC8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33650" y="0"/>
          <a:ext cx="1517650" cy="26448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6350</xdr:rowOff>
    </xdr:from>
    <xdr:to>
      <xdr:col>3</xdr:col>
      <xdr:colOff>825500</xdr:colOff>
      <xdr:row>12</xdr:row>
      <xdr:rowOff>12700</xdr:rowOff>
    </xdr:to>
    <xdr:sp macro="" textlink="">
      <xdr:nvSpPr>
        <xdr:cNvPr id="4" name="Rektangel: ett klippet hjørn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413D98-2CF7-42DD-9F9B-7461578E3A02}"/>
            </a:ext>
          </a:extLst>
        </xdr:cNvPr>
        <xdr:cNvSpPr>
          <a:spLocks noChangeAspect="1"/>
        </xdr:cNvSpPr>
      </xdr:nvSpPr>
      <xdr:spPr>
        <a:xfrm>
          <a:off x="698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Sammenlignbare titler</a:t>
          </a:r>
        </a:p>
      </xdr:txBody>
    </xdr:sp>
    <xdr:clientData/>
  </xdr:twoCellAnchor>
  <xdr:twoCellAnchor>
    <xdr:from>
      <xdr:col>3</xdr:col>
      <xdr:colOff>844550</xdr:colOff>
      <xdr:row>10</xdr:row>
      <xdr:rowOff>6350</xdr:rowOff>
    </xdr:from>
    <xdr:to>
      <xdr:col>4</xdr:col>
      <xdr:colOff>38100</xdr:colOff>
      <xdr:row>12</xdr:row>
      <xdr:rowOff>12700</xdr:rowOff>
    </xdr:to>
    <xdr:sp macro="" textlink="">
      <xdr:nvSpPr>
        <xdr:cNvPr id="5" name="Rektangel: ett klippet hjørn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733161-C8A9-4E26-AE8C-2E0B7329BCCA}"/>
            </a:ext>
          </a:extLst>
        </xdr:cNvPr>
        <xdr:cNvSpPr>
          <a:spLocks noChangeAspect="1"/>
        </xdr:cNvSpPr>
      </xdr:nvSpPr>
      <xdr:spPr>
        <a:xfrm>
          <a:off x="16827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4</xdr:col>
      <xdr:colOff>57150</xdr:colOff>
      <xdr:row>10</xdr:row>
      <xdr:rowOff>6350</xdr:rowOff>
    </xdr:from>
    <xdr:to>
      <xdr:col>6</xdr:col>
      <xdr:colOff>120650</xdr:colOff>
      <xdr:row>12</xdr:row>
      <xdr:rowOff>6350</xdr:rowOff>
    </xdr:to>
    <xdr:sp macro="" textlink="">
      <xdr:nvSpPr>
        <xdr:cNvPr id="6" name="Rektangel: ett klippet hjørn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32BE00-29F1-4E5D-A578-D21C6602CDF2}"/>
            </a:ext>
          </a:extLst>
        </xdr:cNvPr>
        <xdr:cNvSpPr>
          <a:spLocks noChangeAspect="1"/>
        </xdr:cNvSpPr>
      </xdr:nvSpPr>
      <xdr:spPr>
        <a:xfrm>
          <a:off x="3295650" y="1155700"/>
          <a:ext cx="1593850" cy="215900"/>
        </a:xfrm>
        <a:prstGeom prst="snip1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Søndagsaviser</a:t>
          </a:r>
        </a:p>
      </xdr:txBody>
    </xdr:sp>
    <xdr:clientData/>
  </xdr:twoCellAnchor>
  <xdr:twoCellAnchor editAs="absolute">
    <xdr:from>
      <xdr:col>6</xdr:col>
      <xdr:colOff>139700</xdr:colOff>
      <xdr:row>10</xdr:row>
      <xdr:rowOff>6350</xdr:rowOff>
    </xdr:from>
    <xdr:to>
      <xdr:col>8</xdr:col>
      <xdr:colOff>215900</xdr:colOff>
      <xdr:row>12</xdr:row>
      <xdr:rowOff>6350</xdr:rowOff>
    </xdr:to>
    <xdr:sp macro="" textlink="">
      <xdr:nvSpPr>
        <xdr:cNvPr id="7" name="Rektangel: ett klippet hjørn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579EBBC-C04C-4834-AC18-0E177B46A9E9}"/>
            </a:ext>
          </a:extLst>
        </xdr:cNvPr>
        <xdr:cNvSpPr>
          <a:spLocks noChangeAspect="1"/>
        </xdr:cNvSpPr>
      </xdr:nvSpPr>
      <xdr:spPr>
        <a:xfrm>
          <a:off x="49085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Lørdagsopplag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0</xdr:row>
      <xdr:rowOff>50800</xdr:rowOff>
    </xdr:from>
    <xdr:to>
      <xdr:col>3</xdr:col>
      <xdr:colOff>1416051</xdr:colOff>
      <xdr:row>1</xdr:row>
      <xdr:rowOff>144111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871262C-5A09-46BD-B262-2B7C3986C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50800"/>
          <a:ext cx="2178050" cy="175861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0</xdr:row>
      <xdr:rowOff>0</xdr:rowOff>
    </xdr:from>
    <xdr:to>
      <xdr:col>5</xdr:col>
      <xdr:colOff>44450</xdr:colOff>
      <xdr:row>1</xdr:row>
      <xdr:rowOff>181936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B347F7-BA75-405D-9B9E-8E0835C8B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33650" y="0"/>
          <a:ext cx="1517650" cy="26448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6350</xdr:rowOff>
    </xdr:from>
    <xdr:to>
      <xdr:col>3</xdr:col>
      <xdr:colOff>825500</xdr:colOff>
      <xdr:row>12</xdr:row>
      <xdr:rowOff>12700</xdr:rowOff>
    </xdr:to>
    <xdr:sp macro="" textlink="">
      <xdr:nvSpPr>
        <xdr:cNvPr id="4" name="Rektangel: ett klippet hjørn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BD62472-DEF4-4DAB-A4D3-F993B5F10A61}"/>
            </a:ext>
          </a:extLst>
        </xdr:cNvPr>
        <xdr:cNvSpPr>
          <a:spLocks noChangeAspect="1"/>
        </xdr:cNvSpPr>
      </xdr:nvSpPr>
      <xdr:spPr>
        <a:xfrm>
          <a:off x="698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Sammenlignbare titler</a:t>
          </a:r>
        </a:p>
      </xdr:txBody>
    </xdr:sp>
    <xdr:clientData/>
  </xdr:twoCellAnchor>
  <xdr:twoCellAnchor>
    <xdr:from>
      <xdr:col>3</xdr:col>
      <xdr:colOff>844550</xdr:colOff>
      <xdr:row>10</xdr:row>
      <xdr:rowOff>6350</xdr:rowOff>
    </xdr:from>
    <xdr:to>
      <xdr:col>4</xdr:col>
      <xdr:colOff>38100</xdr:colOff>
      <xdr:row>12</xdr:row>
      <xdr:rowOff>12700</xdr:rowOff>
    </xdr:to>
    <xdr:sp macro="" textlink="">
      <xdr:nvSpPr>
        <xdr:cNvPr id="5" name="Rektangel: ett klippet hjørn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837C029-F24C-408A-95E7-9A06B74F1921}"/>
            </a:ext>
          </a:extLst>
        </xdr:cNvPr>
        <xdr:cNvSpPr>
          <a:spLocks noChangeAspect="1"/>
        </xdr:cNvSpPr>
      </xdr:nvSpPr>
      <xdr:spPr>
        <a:xfrm>
          <a:off x="16827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4</xdr:col>
      <xdr:colOff>57150</xdr:colOff>
      <xdr:row>10</xdr:row>
      <xdr:rowOff>6350</xdr:rowOff>
    </xdr:from>
    <xdr:to>
      <xdr:col>6</xdr:col>
      <xdr:colOff>120650</xdr:colOff>
      <xdr:row>12</xdr:row>
      <xdr:rowOff>6350</xdr:rowOff>
    </xdr:to>
    <xdr:sp macro="" textlink="">
      <xdr:nvSpPr>
        <xdr:cNvPr id="6" name="Rektangel: ett klippet hjørn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474E8A0-5B8C-48CA-BB39-3D6AFE213EFE}"/>
            </a:ext>
          </a:extLst>
        </xdr:cNvPr>
        <xdr:cNvSpPr>
          <a:spLocks noChangeAspect="1"/>
        </xdr:cNvSpPr>
      </xdr:nvSpPr>
      <xdr:spPr>
        <a:xfrm>
          <a:off x="3295650" y="1155700"/>
          <a:ext cx="1593850" cy="21590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Søndagsaviser</a:t>
          </a:r>
        </a:p>
      </xdr:txBody>
    </xdr:sp>
    <xdr:clientData/>
  </xdr:twoCellAnchor>
  <xdr:twoCellAnchor editAs="absolute">
    <xdr:from>
      <xdr:col>6</xdr:col>
      <xdr:colOff>139700</xdr:colOff>
      <xdr:row>10</xdr:row>
      <xdr:rowOff>6350</xdr:rowOff>
    </xdr:from>
    <xdr:to>
      <xdr:col>8</xdr:col>
      <xdr:colOff>215900</xdr:colOff>
      <xdr:row>12</xdr:row>
      <xdr:rowOff>6350</xdr:rowOff>
    </xdr:to>
    <xdr:sp macro="" textlink="">
      <xdr:nvSpPr>
        <xdr:cNvPr id="7" name="Rektangel: ett klippet hjørn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5ACA62C-5B4D-4FB4-937E-A3265A96C043}"/>
            </a:ext>
          </a:extLst>
        </xdr:cNvPr>
        <xdr:cNvSpPr>
          <a:spLocks noChangeAspect="1"/>
        </xdr:cNvSpPr>
      </xdr:nvSpPr>
      <xdr:spPr>
        <a:xfrm>
          <a:off x="4908550" y="1155700"/>
          <a:ext cx="1593850" cy="215900"/>
        </a:xfrm>
        <a:prstGeom prst="snip1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Lørdagsopplag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erggren\Desktop\opplag-forste-halvar-2021%20korrigert%20f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menlignbare"/>
      <sheetName val="Nye titler"/>
      <sheetName val="Søndagsaviser"/>
      <sheetName val="Lørdagsopplag"/>
    </sheetNames>
    <sheetDataSet>
      <sheetData sheetId="0">
        <row r="17">
          <cell r="D17" t="str">
            <v>Fædrelandsvennen</v>
          </cell>
          <cell r="E17">
            <v>37885</v>
          </cell>
          <cell r="F17">
            <v>36614</v>
          </cell>
        </row>
        <row r="18">
          <cell r="D18" t="str">
            <v>Agderposten</v>
          </cell>
          <cell r="E18">
            <v>19338</v>
          </cell>
          <cell r="F18">
            <v>19468</v>
          </cell>
        </row>
        <row r="19">
          <cell r="D19" t="str">
            <v>Agder (Flekkefjords Tidende)</v>
          </cell>
          <cell r="E19">
            <v>7117</v>
          </cell>
          <cell r="F19">
            <v>7313</v>
          </cell>
        </row>
        <row r="20">
          <cell r="D20" t="str">
            <v>Grimstad Adressetidende</v>
          </cell>
          <cell r="E20">
            <v>6150</v>
          </cell>
          <cell r="F20">
            <v>6142</v>
          </cell>
        </row>
        <row r="21">
          <cell r="D21" t="str">
            <v>Lindesnes</v>
          </cell>
          <cell r="E21">
            <v>6058</v>
          </cell>
          <cell r="F21">
            <v>6035</v>
          </cell>
        </row>
        <row r="22">
          <cell r="D22" t="str">
            <v>Lister</v>
          </cell>
          <cell r="E22">
            <v>5863</v>
          </cell>
          <cell r="F22">
            <v>5797</v>
          </cell>
        </row>
        <row r="23">
          <cell r="D23" t="str">
            <v>Tvedestrandsposten</v>
          </cell>
          <cell r="E23">
            <v>5196</v>
          </cell>
          <cell r="F23">
            <v>5282</v>
          </cell>
        </row>
        <row r="24">
          <cell r="D24" t="str">
            <v>Lillesands-Posten</v>
          </cell>
          <cell r="E24">
            <v>4476</v>
          </cell>
          <cell r="F24">
            <v>4348</v>
          </cell>
        </row>
        <row r="25">
          <cell r="D25" t="str">
            <v>Vennesla Tidende</v>
          </cell>
          <cell r="E25">
            <v>4312</v>
          </cell>
          <cell r="F25">
            <v>4335</v>
          </cell>
        </row>
        <row r="26">
          <cell r="D26" t="str">
            <v>Setesdølen</v>
          </cell>
          <cell r="E26">
            <v>3963</v>
          </cell>
          <cell r="F26">
            <v>4007</v>
          </cell>
        </row>
        <row r="27">
          <cell r="D27" t="str">
            <v>Aust Agder Blad</v>
          </cell>
          <cell r="E27">
            <v>3708</v>
          </cell>
          <cell r="F27">
            <v>3792</v>
          </cell>
        </row>
        <row r="28">
          <cell r="D28" t="str">
            <v>Lyngdals Avis</v>
          </cell>
          <cell r="E28">
            <v>1690</v>
          </cell>
          <cell r="F28">
            <v>1677</v>
          </cell>
        </row>
        <row r="29">
          <cell r="D29" t="str">
            <v>Frolendingen</v>
          </cell>
          <cell r="E29">
            <v>1592</v>
          </cell>
          <cell r="F29">
            <v>1521</v>
          </cell>
        </row>
        <row r="30">
          <cell r="D30" t="str">
            <v>Arendals Tidende</v>
          </cell>
          <cell r="E30">
            <v>1170</v>
          </cell>
          <cell r="F30">
            <v>1386</v>
          </cell>
        </row>
        <row r="31">
          <cell r="D31" t="str">
            <v>Birkenesavisa</v>
          </cell>
          <cell r="E31">
            <v>1105</v>
          </cell>
          <cell r="F31">
            <v>1124</v>
          </cell>
        </row>
        <row r="32">
          <cell r="D32" t="str">
            <v>Geita.no</v>
          </cell>
          <cell r="E32">
            <v>692</v>
          </cell>
          <cell r="F32">
            <v>644</v>
          </cell>
        </row>
        <row r="33">
          <cell r="D33" t="str">
            <v>Gudbrandsdølen Dagningen</v>
          </cell>
          <cell r="E33">
            <v>22772</v>
          </cell>
          <cell r="F33">
            <v>22648</v>
          </cell>
        </row>
        <row r="34">
          <cell r="D34" t="str">
            <v>Oppland Arbeiderblad</v>
          </cell>
          <cell r="E34">
            <v>20793</v>
          </cell>
          <cell r="F34">
            <v>21331</v>
          </cell>
        </row>
        <row r="35">
          <cell r="D35" t="str">
            <v>Hamar Arbeiderblad</v>
          </cell>
          <cell r="E35">
            <v>19612</v>
          </cell>
          <cell r="F35">
            <v>18920</v>
          </cell>
        </row>
        <row r="36">
          <cell r="D36" t="str">
            <v>Østlendingen</v>
          </cell>
          <cell r="E36">
            <v>16419</v>
          </cell>
          <cell r="F36">
            <v>16831</v>
          </cell>
        </row>
        <row r="37">
          <cell r="D37" t="str">
            <v>Glåmdalen</v>
          </cell>
          <cell r="E37">
            <v>14962</v>
          </cell>
          <cell r="F37">
            <v>15387</v>
          </cell>
        </row>
        <row r="38">
          <cell r="D38" t="str">
            <v>Valdres</v>
          </cell>
          <cell r="E38">
            <v>9292</v>
          </cell>
          <cell r="F38">
            <v>9118</v>
          </cell>
        </row>
        <row r="39">
          <cell r="D39" t="str">
            <v>Ringsaker Blad</v>
          </cell>
          <cell r="E39">
            <v>8261</v>
          </cell>
          <cell r="F39">
            <v>8333</v>
          </cell>
        </row>
        <row r="40">
          <cell r="D40" t="str">
            <v>Hadeland</v>
          </cell>
          <cell r="E40">
            <v>7361</v>
          </cell>
          <cell r="F40">
            <v>7555</v>
          </cell>
        </row>
        <row r="41">
          <cell r="D41" t="str">
            <v>Dølen</v>
          </cell>
          <cell r="E41">
            <v>4355</v>
          </cell>
          <cell r="F41">
            <v>4211</v>
          </cell>
        </row>
        <row r="42">
          <cell r="D42" t="str">
            <v>Fjuken</v>
          </cell>
          <cell r="E42">
            <v>3790</v>
          </cell>
          <cell r="F42">
            <v>3855</v>
          </cell>
        </row>
        <row r="43">
          <cell r="D43" t="str">
            <v>Stangeavisa</v>
          </cell>
          <cell r="E43">
            <v>2847</v>
          </cell>
          <cell r="F43">
            <v>2785</v>
          </cell>
        </row>
        <row r="44">
          <cell r="D44" t="str">
            <v>Norddalen</v>
          </cell>
          <cell r="E44">
            <v>2612</v>
          </cell>
          <cell r="F44">
            <v>2609</v>
          </cell>
        </row>
        <row r="45">
          <cell r="D45" t="str">
            <v>Vigga</v>
          </cell>
          <cell r="E45">
            <v>2322</v>
          </cell>
          <cell r="F45">
            <v>2296</v>
          </cell>
        </row>
        <row r="46">
          <cell r="D46" t="str">
            <v>Lokalavisa Trysil Engerdal (Sør-Østerdal)</v>
          </cell>
          <cell r="E46">
            <v>2192</v>
          </cell>
          <cell r="F46">
            <v>2190</v>
          </cell>
        </row>
        <row r="47">
          <cell r="D47" t="str">
            <v>Alvdal midt i væla/Tynsetingen</v>
          </cell>
          <cell r="E47">
            <v>2128</v>
          </cell>
          <cell r="F47">
            <v>2073</v>
          </cell>
        </row>
        <row r="48">
          <cell r="D48" t="str">
            <v>Solungavisa</v>
          </cell>
          <cell r="E48">
            <v>2029</v>
          </cell>
          <cell r="F48">
            <v>2130</v>
          </cell>
        </row>
        <row r="49">
          <cell r="D49" t="str">
            <v>Sunnmørsposten</v>
          </cell>
          <cell r="E49">
            <v>26671</v>
          </cell>
          <cell r="F49">
            <v>26600</v>
          </cell>
        </row>
        <row r="50">
          <cell r="D50" t="str">
            <v>Romsdals Budstikke</v>
          </cell>
          <cell r="E50">
            <v>16482</v>
          </cell>
          <cell r="F50">
            <v>16449</v>
          </cell>
        </row>
        <row r="51">
          <cell r="D51" t="str">
            <v>Tidens Krav</v>
          </cell>
          <cell r="E51">
            <v>12366</v>
          </cell>
          <cell r="F51">
            <v>12573</v>
          </cell>
        </row>
        <row r="52">
          <cell r="D52" t="str">
            <v>Møre-Nytt</v>
          </cell>
          <cell r="E52">
            <v>4906</v>
          </cell>
          <cell r="F52">
            <v>4931</v>
          </cell>
        </row>
        <row r="53">
          <cell r="D53" t="str">
            <v>Vestlandsnytt</v>
          </cell>
          <cell r="E53">
            <v>4476</v>
          </cell>
          <cell r="F53">
            <v>4507</v>
          </cell>
        </row>
        <row r="54">
          <cell r="D54" t="str">
            <v>Vikebladet Vestposten</v>
          </cell>
          <cell r="E54">
            <v>4276</v>
          </cell>
          <cell r="F54">
            <v>4244</v>
          </cell>
        </row>
        <row r="55">
          <cell r="D55" t="str">
            <v>Åndalsnes Avis</v>
          </cell>
          <cell r="E55">
            <v>3404</v>
          </cell>
          <cell r="F55">
            <v>3492</v>
          </cell>
        </row>
        <row r="56">
          <cell r="D56" t="str">
            <v>Driva</v>
          </cell>
          <cell r="E56">
            <v>3385</v>
          </cell>
          <cell r="F56">
            <v>3333</v>
          </cell>
        </row>
        <row r="57">
          <cell r="D57" t="str">
            <v>Møre</v>
          </cell>
          <cell r="E57">
            <v>3037</v>
          </cell>
          <cell r="F57">
            <v>3075</v>
          </cell>
        </row>
        <row r="58">
          <cell r="D58" t="str">
            <v>Aura Avis</v>
          </cell>
          <cell r="E58">
            <v>2828</v>
          </cell>
          <cell r="F58">
            <v>2792</v>
          </cell>
        </row>
        <row r="59">
          <cell r="D59" t="str">
            <v>Bygdebladet</v>
          </cell>
          <cell r="E59">
            <v>2360</v>
          </cell>
          <cell r="F59">
            <v>2366</v>
          </cell>
        </row>
        <row r="60">
          <cell r="D60" t="str">
            <v>Synste Møre</v>
          </cell>
          <cell r="E60">
            <v>2003</v>
          </cell>
          <cell r="F60">
            <v>1989</v>
          </cell>
        </row>
        <row r="61">
          <cell r="D61" t="str">
            <v>Sulaposten</v>
          </cell>
          <cell r="E61">
            <v>1974</v>
          </cell>
          <cell r="F61">
            <v>1988</v>
          </cell>
        </row>
        <row r="62">
          <cell r="D62" t="str">
            <v>Nordre</v>
          </cell>
          <cell r="E62">
            <v>1947</v>
          </cell>
          <cell r="F62">
            <v>2012</v>
          </cell>
        </row>
        <row r="63">
          <cell r="D63" t="str">
            <v>VestnesAvisa</v>
          </cell>
          <cell r="E63">
            <v>1617</v>
          </cell>
          <cell r="F63">
            <v>1592</v>
          </cell>
        </row>
        <row r="64">
          <cell r="D64" t="str">
            <v>Storfjordnytt</v>
          </cell>
          <cell r="E64">
            <v>1287</v>
          </cell>
          <cell r="F64">
            <v>1284</v>
          </cell>
        </row>
        <row r="65">
          <cell r="D65" t="str">
            <v>Øy-Blikk</v>
          </cell>
          <cell r="E65">
            <v>1234</v>
          </cell>
          <cell r="F65">
            <v>1306</v>
          </cell>
        </row>
        <row r="66">
          <cell r="D66" t="str">
            <v>Midsundingen</v>
          </cell>
          <cell r="E66">
            <v>1008</v>
          </cell>
          <cell r="F66">
            <v>1052</v>
          </cell>
        </row>
        <row r="67">
          <cell r="D67" t="str">
            <v>Avisa Nordland</v>
          </cell>
          <cell r="E67">
            <v>21634</v>
          </cell>
          <cell r="F67">
            <v>22210</v>
          </cell>
        </row>
        <row r="68">
          <cell r="D68" t="str">
            <v>Rana Blad</v>
          </cell>
          <cell r="E68">
            <v>8860</v>
          </cell>
          <cell r="F68">
            <v>9056</v>
          </cell>
        </row>
        <row r="69">
          <cell r="D69" t="str">
            <v>Fremover</v>
          </cell>
          <cell r="E69">
            <v>7664</v>
          </cell>
          <cell r="F69">
            <v>7853</v>
          </cell>
        </row>
        <row r="70">
          <cell r="D70" t="str">
            <v>Bladet Vesterålen</v>
          </cell>
          <cell r="E70">
            <v>7325</v>
          </cell>
          <cell r="F70">
            <v>7028</v>
          </cell>
        </row>
        <row r="71">
          <cell r="D71" t="str">
            <v>Lofotposten</v>
          </cell>
          <cell r="E71">
            <v>7200</v>
          </cell>
          <cell r="F71">
            <v>7294</v>
          </cell>
        </row>
        <row r="72">
          <cell r="D72" t="str">
            <v>Helgelendingen</v>
          </cell>
          <cell r="E72">
            <v>6848</v>
          </cell>
          <cell r="F72">
            <v>6953</v>
          </cell>
        </row>
        <row r="73">
          <cell r="D73" t="str">
            <v>Vesterålen Online</v>
          </cell>
          <cell r="E73">
            <v>5881</v>
          </cell>
          <cell r="F73">
            <v>5594</v>
          </cell>
        </row>
        <row r="74">
          <cell r="D74" t="str">
            <v>Saltenposten</v>
          </cell>
          <cell r="E74">
            <v>4384</v>
          </cell>
          <cell r="F74">
            <v>4299</v>
          </cell>
        </row>
        <row r="75">
          <cell r="D75" t="str">
            <v>Helgelands Blad</v>
          </cell>
          <cell r="E75">
            <v>4153</v>
          </cell>
          <cell r="F75">
            <v>4083</v>
          </cell>
        </row>
        <row r="76">
          <cell r="D76" t="str">
            <v>Brønnøysunds Avis</v>
          </cell>
          <cell r="E76">
            <v>3847</v>
          </cell>
          <cell r="F76">
            <v>3956</v>
          </cell>
        </row>
        <row r="77">
          <cell r="D77" t="str">
            <v>Lofot-Tidende</v>
          </cell>
          <cell r="E77">
            <v>3358</v>
          </cell>
          <cell r="F77">
            <v>3290</v>
          </cell>
        </row>
        <row r="78">
          <cell r="D78" t="str">
            <v>Lokalavisa Nordsalten</v>
          </cell>
          <cell r="E78">
            <v>2297</v>
          </cell>
          <cell r="F78">
            <v>2261</v>
          </cell>
        </row>
        <row r="79">
          <cell r="D79" t="str">
            <v>Kulingen</v>
          </cell>
          <cell r="E79">
            <v>2182</v>
          </cell>
          <cell r="F79">
            <v>1976</v>
          </cell>
        </row>
        <row r="80">
          <cell r="D80" t="str">
            <v>Andøyposten</v>
          </cell>
          <cell r="E80">
            <v>1780</v>
          </cell>
          <cell r="F80">
            <v>1791</v>
          </cell>
        </row>
        <row r="81">
          <cell r="D81" t="str">
            <v>Våganavisa</v>
          </cell>
          <cell r="E81">
            <v>1674</v>
          </cell>
          <cell r="F81">
            <v>1746</v>
          </cell>
        </row>
        <row r="82">
          <cell r="D82" t="str">
            <v>Vesteraalens Avis</v>
          </cell>
          <cell r="E82">
            <v>1466</v>
          </cell>
          <cell r="F82">
            <v>1488</v>
          </cell>
        </row>
        <row r="83">
          <cell r="D83" t="str">
            <v>Avisa Hemnes</v>
          </cell>
          <cell r="E83">
            <v>1410</v>
          </cell>
          <cell r="F83">
            <v>1408</v>
          </cell>
        </row>
        <row r="84">
          <cell r="D84" t="str">
            <v>Øksnesavisa</v>
          </cell>
          <cell r="E84">
            <v>1313</v>
          </cell>
          <cell r="F84">
            <v>1337</v>
          </cell>
        </row>
        <row r="85">
          <cell r="D85" t="str">
            <v>Avisa Lofoten</v>
          </cell>
          <cell r="E85">
            <v>744</v>
          </cell>
          <cell r="F85">
            <v>700</v>
          </cell>
        </row>
        <row r="86">
          <cell r="D86" t="str">
            <v>Aftenposten</v>
          </cell>
          <cell r="E86">
            <v>256254</v>
          </cell>
          <cell r="F86">
            <v>257316</v>
          </cell>
        </row>
        <row r="87">
          <cell r="D87" t="str">
            <v>VG+</v>
          </cell>
          <cell r="E87">
            <v>250975</v>
          </cell>
          <cell r="F87">
            <v>230121</v>
          </cell>
        </row>
        <row r="88">
          <cell r="D88" t="str">
            <v>Dagens Næringsliv</v>
          </cell>
          <cell r="E88">
            <v>95483</v>
          </cell>
          <cell r="F88">
            <v>92647</v>
          </cell>
        </row>
        <row r="89">
          <cell r="D89" t="str">
            <v>Dagbladet Pluss</v>
          </cell>
          <cell r="E89">
            <v>76218</v>
          </cell>
          <cell r="F89">
            <v>86795</v>
          </cell>
        </row>
        <row r="90">
          <cell r="D90" t="str">
            <v>VG-Verdens Gang</v>
          </cell>
          <cell r="E90">
            <v>51829</v>
          </cell>
          <cell r="F90">
            <v>57194</v>
          </cell>
        </row>
        <row r="91">
          <cell r="D91" t="str">
            <v>Klassekampen</v>
          </cell>
          <cell r="E91">
            <v>33599</v>
          </cell>
          <cell r="F91">
            <v>32375</v>
          </cell>
        </row>
        <row r="92">
          <cell r="D92" t="str">
            <v>Morgenbladet</v>
          </cell>
          <cell r="E92">
            <v>29955</v>
          </cell>
          <cell r="F92">
            <v>27868</v>
          </cell>
        </row>
        <row r="93">
          <cell r="D93" t="str">
            <v>Finansavisen</v>
          </cell>
          <cell r="E93">
            <v>27604</v>
          </cell>
          <cell r="F93">
            <v>24167</v>
          </cell>
        </row>
        <row r="94">
          <cell r="D94" t="str">
            <v>Aftenposten junior</v>
          </cell>
          <cell r="E94">
            <v>27033</v>
          </cell>
          <cell r="F94">
            <v>27358</v>
          </cell>
        </row>
        <row r="95">
          <cell r="D95" t="str">
            <v>Dagsavisen</v>
          </cell>
          <cell r="E95">
            <v>24598</v>
          </cell>
          <cell r="F95">
            <v>25862</v>
          </cell>
        </row>
        <row r="96">
          <cell r="D96" t="str">
            <v>Dagbladet</v>
          </cell>
          <cell r="E96">
            <v>23298</v>
          </cell>
          <cell r="F96">
            <v>28569</v>
          </cell>
        </row>
        <row r="97">
          <cell r="D97" t="str">
            <v>Vårt Land</v>
          </cell>
          <cell r="E97">
            <v>23005</v>
          </cell>
          <cell r="F97">
            <v>23581</v>
          </cell>
        </row>
        <row r="98">
          <cell r="D98" t="str">
            <v>Nettavisen</v>
          </cell>
          <cell r="E98">
            <v>18758</v>
          </cell>
          <cell r="F98">
            <v>16530</v>
          </cell>
        </row>
        <row r="99">
          <cell r="D99" t="str">
            <v>Nationen</v>
          </cell>
          <cell r="E99">
            <v>17766</v>
          </cell>
          <cell r="F99">
            <v>16064</v>
          </cell>
        </row>
        <row r="100">
          <cell r="D100" t="str">
            <v>Dag og Tid</v>
          </cell>
          <cell r="E100">
            <v>13355</v>
          </cell>
          <cell r="F100">
            <v>12904</v>
          </cell>
        </row>
        <row r="101">
          <cell r="D101" t="str">
            <v>Akers Avis Groruddalen</v>
          </cell>
          <cell r="E101">
            <v>9864</v>
          </cell>
          <cell r="F101">
            <v>10040</v>
          </cell>
        </row>
        <row r="102">
          <cell r="D102" t="str">
            <v>Nordstrands Blad</v>
          </cell>
          <cell r="E102">
            <v>6389</v>
          </cell>
          <cell r="F102">
            <v>5980</v>
          </cell>
        </row>
        <row r="103">
          <cell r="D103" t="str">
            <v>Medier24</v>
          </cell>
          <cell r="E103">
            <v>5904</v>
          </cell>
          <cell r="F103">
            <v>5447</v>
          </cell>
        </row>
        <row r="104">
          <cell r="D104" t="str">
            <v>Dagens Perspektiv</v>
          </cell>
          <cell r="E104">
            <v>4865</v>
          </cell>
          <cell r="F104">
            <v>4423</v>
          </cell>
        </row>
        <row r="105">
          <cell r="D105" t="str">
            <v>VårtOslo</v>
          </cell>
          <cell r="E105">
            <v>2263</v>
          </cell>
          <cell r="F105">
            <v>1733</v>
          </cell>
        </row>
        <row r="106">
          <cell r="D106" t="str">
            <v>Stavanger Aftenblad</v>
          </cell>
          <cell r="E106">
            <v>63456</v>
          </cell>
          <cell r="F106">
            <v>63268</v>
          </cell>
        </row>
        <row r="107">
          <cell r="D107" t="str">
            <v>Haugesunds Avis</v>
          </cell>
          <cell r="E107">
            <v>21583</v>
          </cell>
          <cell r="F107">
            <v>21726</v>
          </cell>
        </row>
        <row r="108">
          <cell r="D108" t="str">
            <v>Jærbladet</v>
          </cell>
          <cell r="E108">
            <v>13297</v>
          </cell>
          <cell r="F108">
            <v>13458</v>
          </cell>
        </row>
        <row r="109">
          <cell r="D109" t="str">
            <v>Sandnesposten</v>
          </cell>
          <cell r="E109">
            <v>8557</v>
          </cell>
          <cell r="F109">
            <v>8047</v>
          </cell>
        </row>
        <row r="110">
          <cell r="D110" t="str">
            <v>Dalane Tidende</v>
          </cell>
          <cell r="E110">
            <v>7155</v>
          </cell>
          <cell r="F110">
            <v>7492</v>
          </cell>
        </row>
        <row r="111">
          <cell r="D111" t="str">
            <v>Strandbuen</v>
          </cell>
          <cell r="E111">
            <v>5206</v>
          </cell>
          <cell r="F111">
            <v>5206</v>
          </cell>
        </row>
        <row r="112">
          <cell r="D112" t="str">
            <v>Solabladet</v>
          </cell>
          <cell r="E112">
            <v>4199</v>
          </cell>
          <cell r="F112">
            <v>4183</v>
          </cell>
        </row>
        <row r="113">
          <cell r="D113" t="str">
            <v>Gjesdalbuen</v>
          </cell>
          <cell r="E113">
            <v>3564</v>
          </cell>
          <cell r="F113">
            <v>3583</v>
          </cell>
        </row>
        <row r="114">
          <cell r="D114" t="str">
            <v>Bygdebladet Randaberg og Rennesøy</v>
          </cell>
          <cell r="E114">
            <v>3513</v>
          </cell>
          <cell r="F114">
            <v>3561</v>
          </cell>
        </row>
        <row r="115">
          <cell r="D115" t="str">
            <v>Suldalsposten</v>
          </cell>
          <cell r="E115">
            <v>2487</v>
          </cell>
          <cell r="F115">
            <v>2366</v>
          </cell>
        </row>
        <row r="116">
          <cell r="D116" t="str">
            <v>Ryfylke</v>
          </cell>
          <cell r="E116">
            <v>2255</v>
          </cell>
          <cell r="F116">
            <v>2278</v>
          </cell>
        </row>
        <row r="117">
          <cell r="D117" t="str">
            <v>Tysvær Bygdeblad</v>
          </cell>
          <cell r="E117">
            <v>2127</v>
          </cell>
          <cell r="F117">
            <v>2138</v>
          </cell>
        </row>
        <row r="118">
          <cell r="D118" t="str">
            <v>Øyposten</v>
          </cell>
          <cell r="E118">
            <v>1685</v>
          </cell>
          <cell r="F118">
            <v>1635</v>
          </cell>
        </row>
        <row r="119">
          <cell r="D119" t="str">
            <v>Karmøynytt</v>
          </cell>
          <cell r="E119">
            <v>1372</v>
          </cell>
          <cell r="F119">
            <v>1395</v>
          </cell>
        </row>
        <row r="120">
          <cell r="D120" t="str">
            <v>Nordlys</v>
          </cell>
          <cell r="E120">
            <v>25739</v>
          </cell>
          <cell r="F120">
            <v>26315</v>
          </cell>
        </row>
        <row r="121">
          <cell r="D121" t="str">
            <v>Harstad Tidende</v>
          </cell>
          <cell r="E121">
            <v>9015</v>
          </cell>
          <cell r="F121">
            <v>9054</v>
          </cell>
        </row>
        <row r="122">
          <cell r="D122" t="str">
            <v>iTromsø</v>
          </cell>
          <cell r="E122">
            <v>8353</v>
          </cell>
          <cell r="F122">
            <v>8205</v>
          </cell>
        </row>
        <row r="123">
          <cell r="D123" t="str">
            <v>Finnmark Dagblad</v>
          </cell>
          <cell r="E123">
            <v>7853</v>
          </cell>
          <cell r="F123">
            <v>7793</v>
          </cell>
        </row>
        <row r="124">
          <cell r="D124" t="str">
            <v>Finnmarken</v>
          </cell>
          <cell r="E124">
            <v>6426</v>
          </cell>
          <cell r="F124">
            <v>6249</v>
          </cell>
        </row>
        <row r="125">
          <cell r="D125" t="str">
            <v>Folkebladet</v>
          </cell>
          <cell r="E125">
            <v>5935</v>
          </cell>
          <cell r="F125">
            <v>5940</v>
          </cell>
        </row>
        <row r="126">
          <cell r="D126" t="str">
            <v>Altaposten</v>
          </cell>
          <cell r="E126">
            <v>5050</v>
          </cell>
          <cell r="F126">
            <v>4978</v>
          </cell>
        </row>
        <row r="127">
          <cell r="D127" t="str">
            <v>Framtid i Nord</v>
          </cell>
          <cell r="E127">
            <v>3844</v>
          </cell>
          <cell r="F127">
            <v>3800</v>
          </cell>
        </row>
        <row r="128">
          <cell r="D128" t="str">
            <v>Nye Troms</v>
          </cell>
          <cell r="E128">
            <v>3443</v>
          </cell>
          <cell r="F128">
            <v>3424</v>
          </cell>
        </row>
        <row r="129">
          <cell r="D129" t="str">
            <v>Ságat</v>
          </cell>
          <cell r="E129">
            <v>2983</v>
          </cell>
          <cell r="F129">
            <v>3024</v>
          </cell>
        </row>
        <row r="130">
          <cell r="D130" t="str">
            <v>Kyst og Fjord</v>
          </cell>
          <cell r="E130">
            <v>2631</v>
          </cell>
          <cell r="F130">
            <v>2518</v>
          </cell>
        </row>
        <row r="131">
          <cell r="D131" t="str">
            <v>Sør-Varanger Avis</v>
          </cell>
          <cell r="E131">
            <v>2457</v>
          </cell>
          <cell r="F131">
            <v>2456</v>
          </cell>
        </row>
        <row r="132">
          <cell r="D132" t="str">
            <v>Svalbardposten</v>
          </cell>
          <cell r="E132">
            <v>1999</v>
          </cell>
          <cell r="F132">
            <v>2039</v>
          </cell>
        </row>
        <row r="133">
          <cell r="D133" t="str">
            <v>Kronstadposten</v>
          </cell>
          <cell r="E133">
            <v>1848</v>
          </cell>
          <cell r="F133">
            <v>1845</v>
          </cell>
        </row>
        <row r="134">
          <cell r="D134" t="str">
            <v>Finnmarksposten</v>
          </cell>
          <cell r="E134">
            <v>1537</v>
          </cell>
          <cell r="F134">
            <v>1589</v>
          </cell>
        </row>
        <row r="135">
          <cell r="D135" t="str">
            <v>Hammerfestingen</v>
          </cell>
          <cell r="E135">
            <v>1371</v>
          </cell>
          <cell r="F135">
            <v>1264</v>
          </cell>
        </row>
        <row r="136">
          <cell r="D136" t="str">
            <v>Ávvir</v>
          </cell>
          <cell r="E136">
            <v>1238</v>
          </cell>
          <cell r="F136">
            <v>1269</v>
          </cell>
        </row>
        <row r="137">
          <cell r="D137" t="str">
            <v>Østhavet</v>
          </cell>
          <cell r="E137">
            <v>1190</v>
          </cell>
          <cell r="F137">
            <v>1188</v>
          </cell>
        </row>
        <row r="138">
          <cell r="D138" t="str">
            <v>Adresseavisen</v>
          </cell>
          <cell r="E138">
            <v>75277</v>
          </cell>
          <cell r="F138">
            <v>75630</v>
          </cell>
        </row>
        <row r="139">
          <cell r="D139" t="str">
            <v>Trønder-Avisa</v>
          </cell>
          <cell r="E139">
            <v>19266</v>
          </cell>
          <cell r="F139">
            <v>18414</v>
          </cell>
        </row>
        <row r="140">
          <cell r="D140" t="str">
            <v>Namdalsavisa</v>
          </cell>
          <cell r="E140">
            <v>11106</v>
          </cell>
          <cell r="F140">
            <v>10714</v>
          </cell>
        </row>
        <row r="141">
          <cell r="D141" t="str">
            <v>Nidaros</v>
          </cell>
          <cell r="E141">
            <v>9188</v>
          </cell>
          <cell r="F141">
            <v>9259</v>
          </cell>
        </row>
        <row r="142">
          <cell r="D142" t="str">
            <v>Innherred</v>
          </cell>
          <cell r="E142">
            <v>8511</v>
          </cell>
          <cell r="F142">
            <v>8501</v>
          </cell>
        </row>
        <row r="143">
          <cell r="D143" t="str">
            <v>Bladet</v>
          </cell>
          <cell r="E143">
            <v>7795</v>
          </cell>
          <cell r="F143">
            <v>7667</v>
          </cell>
        </row>
        <row r="144">
          <cell r="D144" t="str">
            <v>Arbeidets Rett</v>
          </cell>
          <cell r="E144">
            <v>7506</v>
          </cell>
          <cell r="F144">
            <v>7628</v>
          </cell>
        </row>
        <row r="145">
          <cell r="D145" t="str">
            <v>Fosna-Folket</v>
          </cell>
          <cell r="E145">
            <v>7420</v>
          </cell>
          <cell r="F145">
            <v>7209</v>
          </cell>
        </row>
        <row r="146">
          <cell r="D146" t="str">
            <v>Sør-Trøndelag</v>
          </cell>
          <cell r="E146">
            <v>7266</v>
          </cell>
          <cell r="F146">
            <v>7149</v>
          </cell>
        </row>
        <row r="147">
          <cell r="D147" t="str">
            <v>Hitra-Frøya</v>
          </cell>
          <cell r="E147">
            <v>5103</v>
          </cell>
          <cell r="F147">
            <v>4873</v>
          </cell>
        </row>
        <row r="148">
          <cell r="D148" t="str">
            <v>Trønderbladet</v>
          </cell>
          <cell r="E148">
            <v>4891</v>
          </cell>
          <cell r="F148">
            <v>4846</v>
          </cell>
        </row>
        <row r="149">
          <cell r="D149" t="str">
            <v>Steinkjer-Avisa</v>
          </cell>
          <cell r="E149">
            <v>4576</v>
          </cell>
          <cell r="F149">
            <v>4625</v>
          </cell>
        </row>
        <row r="150">
          <cell r="D150" t="str">
            <v>Selbyggen</v>
          </cell>
          <cell r="E150">
            <v>2780</v>
          </cell>
          <cell r="F150">
            <v>2763</v>
          </cell>
        </row>
        <row r="151">
          <cell r="D151" t="str">
            <v>Fjell-Ljom</v>
          </cell>
          <cell r="E151">
            <v>2526</v>
          </cell>
          <cell r="F151">
            <v>2487</v>
          </cell>
        </row>
        <row r="152">
          <cell r="D152" t="str">
            <v>Ytringen Avis</v>
          </cell>
          <cell r="E152">
            <v>2371</v>
          </cell>
          <cell r="F152">
            <v>2374</v>
          </cell>
        </row>
        <row r="153">
          <cell r="D153" t="str">
            <v>Inderøyningen</v>
          </cell>
          <cell r="E153">
            <v>1892</v>
          </cell>
          <cell r="F153">
            <v>1836</v>
          </cell>
        </row>
        <row r="154">
          <cell r="D154" t="str">
            <v>Frostingen</v>
          </cell>
          <cell r="E154">
            <v>1844</v>
          </cell>
          <cell r="F154">
            <v>1792</v>
          </cell>
        </row>
        <row r="155">
          <cell r="D155" t="str">
            <v>Gaula</v>
          </cell>
          <cell r="E155">
            <v>1518</v>
          </cell>
          <cell r="F155">
            <v>1505</v>
          </cell>
        </row>
        <row r="156">
          <cell r="D156" t="str">
            <v>Gauldalsposten</v>
          </cell>
          <cell r="E156">
            <v>1390</v>
          </cell>
          <cell r="F156">
            <v>1403</v>
          </cell>
        </row>
        <row r="157">
          <cell r="D157" t="str">
            <v>Snåsningen</v>
          </cell>
          <cell r="E157">
            <v>1363</v>
          </cell>
          <cell r="F157">
            <v>1395</v>
          </cell>
        </row>
        <row r="158">
          <cell r="D158" t="str">
            <v>Steinkjer24</v>
          </cell>
          <cell r="E158">
            <v>1242</v>
          </cell>
          <cell r="F158">
            <v>1485</v>
          </cell>
        </row>
        <row r="159">
          <cell r="D159" t="str">
            <v>Meråkerposten</v>
          </cell>
          <cell r="E159">
            <v>787</v>
          </cell>
          <cell r="F159">
            <v>909</v>
          </cell>
        </row>
        <row r="160">
          <cell r="D160" t="str">
            <v>Søvesten</v>
          </cell>
          <cell r="E160">
            <v>696</v>
          </cell>
          <cell r="F160">
            <v>777</v>
          </cell>
        </row>
        <row r="161">
          <cell r="D161" t="str">
            <v>Klæbuposten</v>
          </cell>
          <cell r="E161">
            <v>685</v>
          </cell>
          <cell r="F161">
            <v>715</v>
          </cell>
        </row>
        <row r="162">
          <cell r="D162" t="str">
            <v>Tønsbergs Blad</v>
          </cell>
          <cell r="E162">
            <v>23751</v>
          </cell>
          <cell r="F162">
            <v>23716</v>
          </cell>
        </row>
        <row r="163">
          <cell r="D163" t="str">
            <v>Telemarksavisa</v>
          </cell>
          <cell r="E163">
            <v>23383</v>
          </cell>
          <cell r="F163">
            <v>23218</v>
          </cell>
        </row>
        <row r="164">
          <cell r="D164" t="str">
            <v>Varden</v>
          </cell>
          <cell r="E164">
            <v>17144</v>
          </cell>
          <cell r="F164">
            <v>18497</v>
          </cell>
        </row>
        <row r="165">
          <cell r="D165" t="str">
            <v>Sandefjords Blad</v>
          </cell>
          <cell r="E165">
            <v>13044</v>
          </cell>
          <cell r="F165">
            <v>13172</v>
          </cell>
        </row>
        <row r="166">
          <cell r="D166" t="str">
            <v>Østlands-Posten</v>
          </cell>
          <cell r="E166">
            <v>12459</v>
          </cell>
          <cell r="F166">
            <v>12586</v>
          </cell>
        </row>
        <row r="167">
          <cell r="D167" t="str">
            <v>Gjengangeren</v>
          </cell>
          <cell r="E167">
            <v>6760</v>
          </cell>
          <cell r="F167">
            <v>6793</v>
          </cell>
        </row>
        <row r="168">
          <cell r="D168" t="str">
            <v>Vest-Telemark Blad</v>
          </cell>
          <cell r="E168">
            <v>5549</v>
          </cell>
          <cell r="F168">
            <v>5536</v>
          </cell>
        </row>
        <row r="169">
          <cell r="D169" t="str">
            <v>Kragerø Blad Vestmar</v>
          </cell>
          <cell r="E169">
            <v>5271</v>
          </cell>
          <cell r="F169">
            <v>5453</v>
          </cell>
        </row>
        <row r="170">
          <cell r="D170" t="str">
            <v>Porsgrunns Dagblad</v>
          </cell>
          <cell r="E170">
            <v>5268</v>
          </cell>
          <cell r="F170">
            <v>5366</v>
          </cell>
        </row>
        <row r="171">
          <cell r="D171" t="str">
            <v>Telen</v>
          </cell>
          <cell r="E171">
            <v>4386</v>
          </cell>
          <cell r="F171">
            <v>4431</v>
          </cell>
        </row>
        <row r="172">
          <cell r="D172" t="str">
            <v>Jarlsberg Avis</v>
          </cell>
          <cell r="E172">
            <v>4288</v>
          </cell>
          <cell r="F172">
            <v>4442</v>
          </cell>
        </row>
        <row r="173">
          <cell r="D173" t="str">
            <v>Øyene</v>
          </cell>
          <cell r="E173">
            <v>3680</v>
          </cell>
          <cell r="F173">
            <v>3779</v>
          </cell>
        </row>
        <row r="174">
          <cell r="D174" t="str">
            <v>Bø Blad</v>
          </cell>
          <cell r="E174">
            <v>2725</v>
          </cell>
          <cell r="F174">
            <v>2795</v>
          </cell>
        </row>
        <row r="175">
          <cell r="D175" t="str">
            <v>Sande Avis</v>
          </cell>
          <cell r="E175">
            <v>2554</v>
          </cell>
          <cell r="F175">
            <v>2592</v>
          </cell>
        </row>
        <row r="176">
          <cell r="D176" t="str">
            <v>Rjukan Arbeiderblad</v>
          </cell>
          <cell r="E176">
            <v>2512</v>
          </cell>
          <cell r="F176">
            <v>2520</v>
          </cell>
        </row>
        <row r="177">
          <cell r="D177" t="str">
            <v>Kanalen</v>
          </cell>
          <cell r="E177">
            <v>1936</v>
          </cell>
          <cell r="F177">
            <v>1969</v>
          </cell>
        </row>
        <row r="178">
          <cell r="D178" t="str">
            <v>Drangedalsposten</v>
          </cell>
          <cell r="E178">
            <v>1809</v>
          </cell>
          <cell r="F178">
            <v>1945</v>
          </cell>
        </row>
        <row r="179">
          <cell r="D179" t="str">
            <v>Bergens Tidende</v>
          </cell>
          <cell r="E179">
            <v>86311</v>
          </cell>
          <cell r="F179">
            <v>84102</v>
          </cell>
        </row>
        <row r="180">
          <cell r="D180" t="str">
            <v>Bergensavisen</v>
          </cell>
          <cell r="E180">
            <v>26878</v>
          </cell>
          <cell r="F180">
            <v>27068</v>
          </cell>
        </row>
        <row r="181">
          <cell r="D181" t="str">
            <v>Dagen</v>
          </cell>
          <cell r="E181">
            <v>12666</v>
          </cell>
          <cell r="F181">
            <v>13313</v>
          </cell>
        </row>
        <row r="182">
          <cell r="D182" t="str">
            <v>Norge IDAG</v>
          </cell>
          <cell r="E182">
            <v>11894</v>
          </cell>
          <cell r="F182">
            <v>12070</v>
          </cell>
        </row>
        <row r="183">
          <cell r="D183" t="str">
            <v>Firda</v>
          </cell>
          <cell r="E183">
            <v>11705</v>
          </cell>
          <cell r="F183">
            <v>11956</v>
          </cell>
        </row>
        <row r="184">
          <cell r="D184" t="str">
            <v>Sogn Avis</v>
          </cell>
          <cell r="E184">
            <v>9298</v>
          </cell>
          <cell r="F184">
            <v>9132</v>
          </cell>
        </row>
        <row r="185">
          <cell r="D185" t="str">
            <v>Hordaland</v>
          </cell>
          <cell r="E185">
            <v>8334</v>
          </cell>
          <cell r="F185">
            <v>8159</v>
          </cell>
        </row>
        <row r="186">
          <cell r="D186" t="str">
            <v>Fiskeribladet</v>
          </cell>
          <cell r="E186">
            <v>7527</v>
          </cell>
          <cell r="F186">
            <v>7578</v>
          </cell>
        </row>
        <row r="187">
          <cell r="D187" t="str">
            <v>VestNytt</v>
          </cell>
          <cell r="E187">
            <v>7197</v>
          </cell>
          <cell r="F187">
            <v>7204</v>
          </cell>
        </row>
        <row r="188">
          <cell r="D188" t="str">
            <v>Sunnhordland</v>
          </cell>
          <cell r="E188">
            <v>6775</v>
          </cell>
          <cell r="F188">
            <v>6638</v>
          </cell>
        </row>
        <row r="189">
          <cell r="D189" t="str">
            <v>Strilen</v>
          </cell>
          <cell r="E189">
            <v>5544</v>
          </cell>
          <cell r="F189">
            <v>5659</v>
          </cell>
        </row>
        <row r="190">
          <cell r="D190" t="str">
            <v>Os og Fusaposten</v>
          </cell>
          <cell r="E190">
            <v>5431</v>
          </cell>
          <cell r="F190">
            <v>5339</v>
          </cell>
        </row>
        <row r="191">
          <cell r="D191" t="str">
            <v>Hardanger Folkeblad</v>
          </cell>
          <cell r="E191">
            <v>5357</v>
          </cell>
          <cell r="F191">
            <v>5399</v>
          </cell>
        </row>
        <row r="192">
          <cell r="D192" t="str">
            <v>Askøyværingen</v>
          </cell>
          <cell r="E192">
            <v>5107</v>
          </cell>
          <cell r="F192">
            <v>5116</v>
          </cell>
        </row>
        <row r="193">
          <cell r="D193" t="str">
            <v>Nordhordland</v>
          </cell>
          <cell r="E193">
            <v>5075</v>
          </cell>
          <cell r="F193">
            <v>5228</v>
          </cell>
        </row>
        <row r="194">
          <cell r="D194" t="str">
            <v>Firdaposten</v>
          </cell>
          <cell r="E194">
            <v>5026</v>
          </cell>
          <cell r="F194">
            <v>5159</v>
          </cell>
        </row>
        <row r="195">
          <cell r="D195" t="str">
            <v>Bygdanytt</v>
          </cell>
          <cell r="E195">
            <v>4987</v>
          </cell>
          <cell r="F195">
            <v>5066</v>
          </cell>
        </row>
        <row r="196">
          <cell r="D196" t="str">
            <v>Hordaland Folkeblad</v>
          </cell>
          <cell r="E196">
            <v>4953</v>
          </cell>
          <cell r="F196">
            <v>5025</v>
          </cell>
        </row>
        <row r="197">
          <cell r="D197" t="str">
            <v>Fjordenes Tidende</v>
          </cell>
          <cell r="E197">
            <v>4423</v>
          </cell>
          <cell r="F197">
            <v>4519</v>
          </cell>
        </row>
        <row r="198">
          <cell r="D198" t="str">
            <v>Kvinnheringen</v>
          </cell>
          <cell r="E198">
            <v>4251</v>
          </cell>
          <cell r="F198">
            <v>4415</v>
          </cell>
        </row>
        <row r="199">
          <cell r="D199" t="str">
            <v>Fanaposten</v>
          </cell>
          <cell r="E199">
            <v>4033</v>
          </cell>
          <cell r="F199">
            <v>4101</v>
          </cell>
        </row>
        <row r="200">
          <cell r="D200" t="str">
            <v>Fjordingen</v>
          </cell>
          <cell r="E200">
            <v>3786</v>
          </cell>
          <cell r="F200">
            <v>3847</v>
          </cell>
        </row>
        <row r="201">
          <cell r="D201" t="str">
            <v>Bømlo-nytt</v>
          </cell>
          <cell r="E201">
            <v>3633</v>
          </cell>
          <cell r="F201">
            <v>3630</v>
          </cell>
        </row>
        <row r="202">
          <cell r="D202" t="str">
            <v>Grannar</v>
          </cell>
          <cell r="E202">
            <v>3520</v>
          </cell>
          <cell r="F202">
            <v>3469</v>
          </cell>
        </row>
        <row r="203">
          <cell r="D203" t="str">
            <v>Fjordabladet</v>
          </cell>
          <cell r="E203">
            <v>3066</v>
          </cell>
          <cell r="F203">
            <v>3016</v>
          </cell>
        </row>
        <row r="204">
          <cell r="D204" t="str">
            <v>Firda Tidend</v>
          </cell>
          <cell r="E204">
            <v>2893</v>
          </cell>
          <cell r="F204">
            <v>2906</v>
          </cell>
        </row>
        <row r="205">
          <cell r="D205" t="str">
            <v>Grenda</v>
          </cell>
          <cell r="E205">
            <v>2391</v>
          </cell>
          <cell r="F205">
            <v>2343</v>
          </cell>
        </row>
        <row r="206">
          <cell r="D206" t="str">
            <v>VaksdalPosten</v>
          </cell>
          <cell r="E206">
            <v>2223</v>
          </cell>
          <cell r="F206">
            <v>2198</v>
          </cell>
        </row>
        <row r="207">
          <cell r="D207" t="str">
            <v>Tysnes</v>
          </cell>
          <cell r="E207">
            <v>2100</v>
          </cell>
          <cell r="F207">
            <v>2125</v>
          </cell>
        </row>
        <row r="208">
          <cell r="D208" t="str">
            <v>Marsteinen</v>
          </cell>
          <cell r="E208">
            <v>1949</v>
          </cell>
          <cell r="F208">
            <v>1998</v>
          </cell>
        </row>
        <row r="209">
          <cell r="D209" t="str">
            <v>Porten.no</v>
          </cell>
          <cell r="E209">
            <v>1676</v>
          </cell>
          <cell r="F209">
            <v>1614</v>
          </cell>
        </row>
        <row r="210">
          <cell r="D210" t="str">
            <v>Vestavind</v>
          </cell>
          <cell r="E210">
            <v>1582</v>
          </cell>
          <cell r="F210">
            <v>1542</v>
          </cell>
        </row>
        <row r="211">
          <cell r="D211" t="str">
            <v>Samningen</v>
          </cell>
          <cell r="E211">
            <v>1385</v>
          </cell>
          <cell r="F211">
            <v>1398</v>
          </cell>
        </row>
        <row r="212">
          <cell r="D212" t="str">
            <v>Åsane Tidende</v>
          </cell>
          <cell r="E212">
            <v>1330</v>
          </cell>
          <cell r="F212">
            <v>1277</v>
          </cell>
        </row>
        <row r="213">
          <cell r="D213" t="str">
            <v>Ytre Sogn Avis</v>
          </cell>
          <cell r="E213">
            <v>1194</v>
          </cell>
          <cell r="F213">
            <v>1227</v>
          </cell>
        </row>
        <row r="214">
          <cell r="D214" t="str">
            <v>Stord24</v>
          </cell>
          <cell r="E214">
            <v>1175</v>
          </cell>
          <cell r="F214">
            <v>1125</v>
          </cell>
        </row>
        <row r="215">
          <cell r="D215" t="str">
            <v>Sydvesten</v>
          </cell>
          <cell r="E215">
            <v>1085</v>
          </cell>
          <cell r="F215">
            <v>1032</v>
          </cell>
        </row>
        <row r="216">
          <cell r="D216" t="str">
            <v>Romerikes Blad</v>
          </cell>
          <cell r="E216">
            <v>33895</v>
          </cell>
          <cell r="F216">
            <v>33074</v>
          </cell>
        </row>
        <row r="217">
          <cell r="D217" t="str">
            <v>Drammens Tidende</v>
          </cell>
          <cell r="E217">
            <v>28782</v>
          </cell>
          <cell r="F217">
            <v>28969</v>
          </cell>
        </row>
        <row r="218">
          <cell r="D218" t="str">
            <v>Fredriksstad Blad</v>
          </cell>
          <cell r="E218">
            <v>23531</v>
          </cell>
          <cell r="F218">
            <v>23841</v>
          </cell>
        </row>
        <row r="219">
          <cell r="D219" t="str">
            <v>Budstikka</v>
          </cell>
          <cell r="E219">
            <v>23391</v>
          </cell>
          <cell r="F219">
            <v>22394</v>
          </cell>
        </row>
        <row r="220">
          <cell r="D220" t="str">
            <v>Moss Avis</v>
          </cell>
          <cell r="E220">
            <v>14538</v>
          </cell>
          <cell r="F220">
            <v>14555</v>
          </cell>
        </row>
        <row r="221">
          <cell r="D221" t="str">
            <v>Sarpsborg Arbeiderblad</v>
          </cell>
          <cell r="E221">
            <v>13268</v>
          </cell>
          <cell r="F221">
            <v>13300</v>
          </cell>
        </row>
        <row r="222">
          <cell r="D222" t="str">
            <v>Smaalenenes Avis</v>
          </cell>
          <cell r="E222">
            <v>12284</v>
          </cell>
          <cell r="F222">
            <v>12631</v>
          </cell>
        </row>
        <row r="223">
          <cell r="D223" t="str">
            <v>Ringerikes Blad</v>
          </cell>
          <cell r="E223">
            <v>11622</v>
          </cell>
          <cell r="F223">
            <v>11728</v>
          </cell>
        </row>
        <row r="224">
          <cell r="D224" t="str">
            <v>Østlandets Blad</v>
          </cell>
          <cell r="E224">
            <v>10984</v>
          </cell>
          <cell r="F224">
            <v>10863</v>
          </cell>
        </row>
        <row r="225">
          <cell r="D225" t="str">
            <v>Hallingdølen</v>
          </cell>
          <cell r="E225">
            <v>10084</v>
          </cell>
          <cell r="F225">
            <v>9834</v>
          </cell>
        </row>
        <row r="226">
          <cell r="D226" t="str">
            <v>Laagendalsposten</v>
          </cell>
          <cell r="E226">
            <v>9341</v>
          </cell>
          <cell r="F226">
            <v>9341</v>
          </cell>
        </row>
        <row r="227">
          <cell r="D227" t="str">
            <v>Akershus Amtstidende</v>
          </cell>
          <cell r="E227">
            <v>8499</v>
          </cell>
          <cell r="F227">
            <v>8506</v>
          </cell>
        </row>
        <row r="228">
          <cell r="D228" t="str">
            <v>Halden Arbeiderblad</v>
          </cell>
          <cell r="E228">
            <v>8062</v>
          </cell>
          <cell r="F228">
            <v>8013</v>
          </cell>
        </row>
        <row r="229">
          <cell r="D229" t="str">
            <v>Indre Akershus Blad</v>
          </cell>
          <cell r="E229">
            <v>7099</v>
          </cell>
          <cell r="F229">
            <v>7220</v>
          </cell>
        </row>
        <row r="230">
          <cell r="D230" t="str">
            <v>Bygdeposten</v>
          </cell>
          <cell r="E230">
            <v>6830</v>
          </cell>
          <cell r="F230">
            <v>6901</v>
          </cell>
        </row>
        <row r="231">
          <cell r="D231" t="str">
            <v>Eidsvoll Ullensaker Blad</v>
          </cell>
          <cell r="E231">
            <v>6543</v>
          </cell>
          <cell r="F231">
            <v>6519</v>
          </cell>
        </row>
        <row r="232">
          <cell r="D232" t="str">
            <v>Raumnes</v>
          </cell>
          <cell r="E232">
            <v>5937</v>
          </cell>
          <cell r="F232">
            <v>5871</v>
          </cell>
        </row>
        <row r="233">
          <cell r="D233" t="str">
            <v>Varingen</v>
          </cell>
          <cell r="E233">
            <v>5842</v>
          </cell>
          <cell r="F233">
            <v>5936</v>
          </cell>
        </row>
        <row r="234">
          <cell r="D234" t="str">
            <v>Røyken og Hurums Avis</v>
          </cell>
          <cell r="E234">
            <v>5812</v>
          </cell>
          <cell r="F234">
            <v>5916</v>
          </cell>
        </row>
        <row r="235">
          <cell r="D235" t="str">
            <v>Lierposten</v>
          </cell>
          <cell r="E235">
            <v>3596</v>
          </cell>
          <cell r="F235">
            <v>3621</v>
          </cell>
        </row>
        <row r="236">
          <cell r="D236" t="str">
            <v>Vestby Avis</v>
          </cell>
          <cell r="E236">
            <v>3559</v>
          </cell>
          <cell r="F236">
            <v>3581</v>
          </cell>
        </row>
        <row r="237">
          <cell r="D237" t="str">
            <v>Enebakk Avis</v>
          </cell>
          <cell r="E237">
            <v>2649</v>
          </cell>
          <cell r="F237">
            <v>2663</v>
          </cell>
        </row>
        <row r="238">
          <cell r="D238" t="str">
            <v>Ås Avis</v>
          </cell>
          <cell r="E238">
            <v>2488</v>
          </cell>
          <cell r="F238">
            <v>2490</v>
          </cell>
        </row>
        <row r="239">
          <cell r="D239" t="str">
            <v>Rakkestad Avis</v>
          </cell>
          <cell r="E239">
            <v>2478</v>
          </cell>
          <cell r="F239">
            <v>2503</v>
          </cell>
        </row>
        <row r="240">
          <cell r="D240" t="str">
            <v>Eikerbladet</v>
          </cell>
          <cell r="E240">
            <v>2402</v>
          </cell>
          <cell r="F240">
            <v>2572</v>
          </cell>
        </row>
        <row r="241">
          <cell r="D241" t="str">
            <v>Svelviksposten</v>
          </cell>
          <cell r="E241">
            <v>2032</v>
          </cell>
          <cell r="F241">
            <v>2086</v>
          </cell>
        </row>
      </sheetData>
      <sheetData sheetId="1" refreshError="1"/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kim Vadseth Berggren" refreshedDate="44617.60008009259" createdVersion="7" refreshedVersion="7" minRefreshableVersion="3" recordCount="450" xr:uid="{4362ADED-5FC5-47A5-8A7E-467C5E5C2F87}">
  <cacheSource type="worksheet">
    <worksheetSource ref="A2:H452" sheet="data"/>
  </cacheSource>
  <cacheFields count="8">
    <cacheField name="Periode" numFmtId="0">
      <sharedItems count="2">
        <s v="Andre halvår 2021"/>
        <s v="Andre halvår 2020"/>
      </sharedItems>
    </cacheField>
    <cacheField name="Fylkesnavn" numFmtId="0">
      <sharedItems count="11">
        <s v="Agder"/>
        <s v="Innlandet"/>
        <s v="Møre og Romsdal"/>
        <s v="Nordland"/>
        <s v="Oslo"/>
        <s v="Rogaland"/>
        <s v="Troms og Finnmark"/>
        <s v="Trøndelag"/>
        <s v="Vestfold og Telemark"/>
        <s v="Vestland"/>
        <s v="Viken"/>
      </sharedItems>
    </cacheField>
    <cacheField name="Avis" numFmtId="0">
      <sharedItems count="225">
        <s v="Fædrelandsvennen"/>
        <s v="Agderposten"/>
        <s v="Agder (Flekkefjords Tidende)"/>
        <s v="Grimstad Adressetidende"/>
        <s v="Lindesnes"/>
        <s v="Lister"/>
        <s v="Tvedestrandsposten"/>
        <s v="Lillesands-Posten"/>
        <s v="Vennesla Tidende"/>
        <s v="Setesdølen"/>
        <s v="Aust Agder Blad"/>
        <s v="Lyngdals Avis"/>
        <s v="Frolendingen"/>
        <s v="Arendals Tidende"/>
        <s v="Birkenesavisa"/>
        <s v="Geita.no"/>
        <s v="Gudbrandsdølen Dagningen"/>
        <s v="Oppland Arbeiderblad"/>
        <s v="Hamar Arbeiderblad"/>
        <s v="Østlendingen"/>
        <s v="Glåmdalen"/>
        <s v="Valdres"/>
        <s v="Ringsaker Blad"/>
        <s v="Hadeland"/>
        <s v="Dølen"/>
        <s v="Fjuken"/>
        <s v="Stangeavisa"/>
        <s v="Norddalen"/>
        <s v="Vigga"/>
        <s v="Lokalavisa Trysil Engerdal (Sør-Østerdal)"/>
        <s v="Alvdal midt i væla/Tynsetingen"/>
        <s v="Solungavisa"/>
        <s v="Sunnmørsposten"/>
        <s v="Romsdals Budstikke"/>
        <s v="Tidens Krav"/>
        <s v="Møre-Nytt"/>
        <s v="Vestlandsnytt"/>
        <s v="Vikebladet Vestposten"/>
        <s v="Driva"/>
        <s v="Åndalsnes Avis"/>
        <s v="Møre"/>
        <s v="Aura Avis"/>
        <s v="Bygdebladet"/>
        <s v="Synste Møre"/>
        <s v="Nordre"/>
        <s v="Sulaposten"/>
        <s v="VestnesAvisa"/>
        <s v="Storfjordnytt"/>
        <s v="Øy-Blikk"/>
        <s v="Midsundingen"/>
        <s v="Avisa Nordland"/>
        <s v="Rana Blad"/>
        <s v="Fremover"/>
        <s v="Bladet Vesterålen"/>
        <s v="Lofotposten"/>
        <s v="Helgelendingen"/>
        <s v="Vesterålen Online"/>
        <s v="Saltenposten"/>
        <s v="Brønnøysunds Avis"/>
        <s v="Helgelands Blad"/>
        <s v="Lofot-Tidende"/>
        <s v="Lokalavisa Nordsalten"/>
        <s v="Kulingen"/>
        <s v="Andøyposten"/>
        <s v="Våganavisa"/>
        <s v="Vesteraalens Avis"/>
        <s v="Avisa Hemnes"/>
        <s v="Øksnesavisa"/>
        <s v="Avisa Lofoten"/>
        <s v="VG+"/>
        <s v="Aftenposten"/>
        <s v="Dagens Næringsliv"/>
        <s v="Dagbladet Pluss"/>
        <s v="VG-Verdens Gang"/>
        <s v="Klassekampen"/>
        <s v="Morgenbladet"/>
        <s v="Finansavisen"/>
        <s v="Dagbladet"/>
        <s v="Aftenposten junior"/>
        <s v="Dagsavisen"/>
        <s v="Vårt Land"/>
        <s v="Nettavisen"/>
        <s v="Nationen"/>
        <s v="Dag og Tid"/>
        <s v="Akers Avis Groruddalen"/>
        <s v="Nordstrands Blad"/>
        <s v="Medier24"/>
        <s v="Dagens Perspektiv"/>
        <s v="VårtOslo"/>
        <s v="Stavanger Aftenblad"/>
        <s v="Haugesunds Avis"/>
        <s v="Jærbladet"/>
        <s v="Sandnesposten"/>
        <s v="Dalane Tidende"/>
        <s v="Strandbuen"/>
        <s v="Solabladet"/>
        <s v="Gjesdalbuen"/>
        <s v="Bygdebladet Randaberg og Rennesøy"/>
        <s v="Suldalsposten"/>
        <s v="Ryfylke"/>
        <s v="Tysvær Bygdeblad"/>
        <s v="Øyposten"/>
        <s v="Karmøynytt"/>
        <s v="Nordlys"/>
        <s v="Harstad Tidende"/>
        <s v="iTromsø"/>
        <s v="Finnmark Dagblad"/>
        <s v="Finnmarken"/>
        <s v="Folkebladet"/>
        <s v="Altaposten"/>
        <s v="Framtid i Nord"/>
        <s v="Nye Troms"/>
        <s v="Ságat"/>
        <s v="Kyst og Fjord"/>
        <s v="Sør-Varanger Avis"/>
        <s v="Svalbardposten"/>
        <s v="Kronstadposten"/>
        <s v="Finnmarksposten"/>
        <s v="Hammerfestingen"/>
        <s v="Ávvir"/>
        <s v="Østhavet"/>
        <s v="Adresseavisen"/>
        <s v="Trønder-Avisa"/>
        <s v="Namdalsavisa"/>
        <s v="Nidaros"/>
        <s v="Innherred"/>
        <s v="Bladet"/>
        <s v="Fosna-Folket"/>
        <s v="Arbeidets Rett"/>
        <s v="Sør-Trøndelag"/>
        <s v="Hitra-Frøya"/>
        <s v="Trønderbladet"/>
        <s v="Steinkjer-Avisa"/>
        <s v="Selbyggen"/>
        <s v="Fjell-Ljom"/>
        <s v="Ytringen Avis"/>
        <s v="Inderøyningen"/>
        <s v="Frostingen"/>
        <s v="Gaula"/>
        <s v="Snåsningen"/>
        <s v="Gauldalsposten"/>
        <s v="Steinkjer24"/>
        <s v="Meråkerposten"/>
        <s v="Søvesten"/>
        <s v="Klæbuposten"/>
        <s v="Tønsbergs Blad"/>
        <s v="Telemarksavisa"/>
        <s v="Varden"/>
        <s v="Sandefjords Blad"/>
        <s v="Østlands-Posten"/>
        <s v="Gjengangeren"/>
        <s v="Vest-Telemark Blad"/>
        <s v="Porsgrunns Dagblad"/>
        <s v="Kragerø Blad Vestmar"/>
        <s v="Telen"/>
        <s v="Jarlsberg Avis"/>
        <s v="Øyene"/>
        <s v="Bø Blad"/>
        <s v="Sande Avis"/>
        <s v="Rjukan Arbeiderblad"/>
        <s v="Kanalen"/>
        <s v="Drangedalsposten"/>
        <s v="Bergens Tidende"/>
        <s v="Bergensavisen"/>
        <s v="Dagen"/>
        <s v="Norge IDAG"/>
        <s v="Firda"/>
        <s v="Sogn Avis"/>
        <s v="Hordaland"/>
        <s v="Fiskeribladet"/>
        <s v="VestNytt"/>
        <s v="Sunnhordland"/>
        <s v="Os og Fusaposten"/>
        <s v="Strilen"/>
        <s v="Hardanger Folkeblad"/>
        <s v="Askøyværingen"/>
        <s v="Bygdanytt"/>
        <s v="Hordaland Folkeblad"/>
        <s v="Firdaposten"/>
        <s v="Nordhordland"/>
        <s v="Fjordenes Tidende"/>
        <s v="Kvinnheringen"/>
        <s v="Fanaposten"/>
        <s v="Fjordingen"/>
        <s v="Bømlo-nytt"/>
        <s v="Grannar"/>
        <s v="Fjordabladet"/>
        <s v="Firda Tidend"/>
        <s v="Grenda"/>
        <s v="VaksdalPosten"/>
        <s v="Tysnes"/>
        <s v="Marsteinen"/>
        <s v="Porten.no"/>
        <s v="Vestavind"/>
        <s v="Samningen"/>
        <s v="Åsane Tidende"/>
        <s v="Ytre Sogn Avis"/>
        <s v="Stord24"/>
        <s v="Sydvesten"/>
        <s v="Romerikes Blad"/>
        <s v="Drammens Tidende"/>
        <s v="Budstikka"/>
        <s v="Fredriksstad Blad"/>
        <s v="Moss Avis"/>
        <s v="Sarpsborg Arbeiderblad"/>
        <s v="Smaalenenes Avis"/>
        <s v="Ringerikes Blad"/>
        <s v="Østlandets Blad"/>
        <s v="Hallingdølen"/>
        <s v="Laagendalsposten"/>
        <s v="Akershus Amtstidende"/>
        <s v="Halden Arbeiderblad"/>
        <s v="Indre Akershus Blad"/>
        <s v="Bygdeposten"/>
        <s v="Eidsvoll Ullensaker Blad"/>
        <s v="Røyken og Hurums Avis"/>
        <s v="Raumnes"/>
        <s v="Varingen"/>
        <s v="Lierposten"/>
        <s v="Vestby Avis"/>
        <s v="Enebakk Avis"/>
        <s v="Rakkestad Avis"/>
        <s v="Ås Avis"/>
        <s v="Eikerbladet"/>
        <s v="Svelviksposten"/>
      </sharedItems>
    </cacheField>
    <cacheField name="Netto total" numFmtId="0">
      <sharedItems containsSemiMixedTypes="0" containsString="0" containsNumber="1" containsInteger="1" minValue="644" maxValue="262459"/>
    </cacheField>
    <cacheField name="Papir" numFmtId="0">
      <sharedItems containsSemiMixedTypes="0" containsString="0" containsNumber="1" containsInteger="1" minValue="0" maxValue="44805"/>
    </cacheField>
    <cacheField name="Digital" numFmtId="0">
      <sharedItems containsSemiMixedTypes="0" containsString="0" containsNumber="1" containsInteger="1" minValue="0" maxValue="262459"/>
    </cacheField>
    <cacheField name="Komplett" numFmtId="0">
      <sharedItems containsSemiMixedTypes="0" containsString="0" containsNumber="1" containsInteger="1" minValue="0" maxValue="123238"/>
    </cacheField>
    <cacheField name="Endring" numFmtId="0">
      <sharedItems containsSemiMixedTypes="0" containsString="0" containsNumber="1" containsInteger="1" minValue="-8042" maxValue="32338"/>
    </cacheField>
  </cacheFields>
  <extLst>
    <ext xmlns:x14="http://schemas.microsoft.com/office/spreadsheetml/2009/9/main" uri="{725AE2AE-9491-48be-B2B4-4EB974FC3084}">
      <x14:pivotCacheDefinition pivotCacheId="159431121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0">
  <r>
    <x v="0"/>
    <x v="0"/>
    <x v="0"/>
    <n v="37852"/>
    <n v="352"/>
    <n v="20088"/>
    <n v="17412"/>
    <n v="1238"/>
  </r>
  <r>
    <x v="0"/>
    <x v="0"/>
    <x v="1"/>
    <n v="19201"/>
    <n v="548"/>
    <n v="6926"/>
    <n v="11727"/>
    <n v="-267"/>
  </r>
  <r>
    <x v="0"/>
    <x v="0"/>
    <x v="2"/>
    <n v="7015"/>
    <n v="49"/>
    <n v="1484"/>
    <n v="5482"/>
    <n v="-298"/>
  </r>
  <r>
    <x v="0"/>
    <x v="0"/>
    <x v="3"/>
    <n v="6181"/>
    <n v="87"/>
    <n v="1828"/>
    <n v="4266"/>
    <n v="39"/>
  </r>
  <r>
    <x v="0"/>
    <x v="0"/>
    <x v="4"/>
    <n v="6094"/>
    <n v="78"/>
    <n v="3029"/>
    <n v="2987"/>
    <n v="59"/>
  </r>
  <r>
    <x v="0"/>
    <x v="0"/>
    <x v="5"/>
    <n v="5820"/>
    <n v="98"/>
    <n v="3047"/>
    <n v="2675"/>
    <n v="23"/>
  </r>
  <r>
    <x v="0"/>
    <x v="0"/>
    <x v="6"/>
    <n v="5305"/>
    <n v="52"/>
    <n v="2671"/>
    <n v="2582"/>
    <n v="23"/>
  </r>
  <r>
    <x v="0"/>
    <x v="0"/>
    <x v="7"/>
    <n v="4462"/>
    <n v="72"/>
    <n v="1600"/>
    <n v="2790"/>
    <n v="114"/>
  </r>
  <r>
    <x v="0"/>
    <x v="0"/>
    <x v="8"/>
    <n v="4214"/>
    <n v="56"/>
    <n v="1784"/>
    <n v="2374"/>
    <n v="-121"/>
  </r>
  <r>
    <x v="0"/>
    <x v="0"/>
    <x v="9"/>
    <n v="3897"/>
    <n v="147"/>
    <n v="486"/>
    <n v="3264"/>
    <n v="-110"/>
  </r>
  <r>
    <x v="0"/>
    <x v="0"/>
    <x v="10"/>
    <n v="3668"/>
    <n v="51"/>
    <n v="1557"/>
    <n v="2060"/>
    <n v="-124"/>
  </r>
  <r>
    <x v="0"/>
    <x v="0"/>
    <x v="11"/>
    <n v="1685"/>
    <n v="36"/>
    <n v="848"/>
    <n v="801"/>
    <n v="8"/>
  </r>
  <r>
    <x v="0"/>
    <x v="0"/>
    <x v="12"/>
    <n v="1577"/>
    <n v="280"/>
    <n v="69"/>
    <n v="1228"/>
    <n v="56"/>
  </r>
  <r>
    <x v="0"/>
    <x v="0"/>
    <x v="13"/>
    <n v="1310"/>
    <n v="454"/>
    <n v="230"/>
    <n v="626"/>
    <n v="-76"/>
  </r>
  <r>
    <x v="0"/>
    <x v="0"/>
    <x v="14"/>
    <n v="1175"/>
    <n v="50"/>
    <n v="126"/>
    <n v="999"/>
    <n v="51"/>
  </r>
  <r>
    <x v="0"/>
    <x v="0"/>
    <x v="15"/>
    <n v="697"/>
    <n v="0"/>
    <n v="697"/>
    <n v="0"/>
    <n v="53"/>
  </r>
  <r>
    <x v="0"/>
    <x v="1"/>
    <x v="16"/>
    <n v="22568"/>
    <n v="146"/>
    <n v="10544"/>
    <n v="11878"/>
    <n v="-80"/>
  </r>
  <r>
    <x v="0"/>
    <x v="1"/>
    <x v="17"/>
    <n v="20728"/>
    <n v="118"/>
    <n v="10034"/>
    <n v="10576"/>
    <n v="-603"/>
  </r>
  <r>
    <x v="0"/>
    <x v="1"/>
    <x v="18"/>
    <n v="19655"/>
    <n v="187"/>
    <n v="6829"/>
    <n v="12639"/>
    <n v="735"/>
  </r>
  <r>
    <x v="0"/>
    <x v="1"/>
    <x v="19"/>
    <n v="16033"/>
    <n v="122"/>
    <n v="8347"/>
    <n v="7564"/>
    <n v="-798"/>
  </r>
  <r>
    <x v="0"/>
    <x v="1"/>
    <x v="20"/>
    <n v="14731"/>
    <n v="69"/>
    <n v="6085"/>
    <n v="8577"/>
    <n v="-656"/>
  </r>
  <r>
    <x v="0"/>
    <x v="1"/>
    <x v="21"/>
    <n v="9396"/>
    <n v="132"/>
    <n v="3762"/>
    <n v="5502"/>
    <n v="278"/>
  </r>
  <r>
    <x v="0"/>
    <x v="1"/>
    <x v="22"/>
    <n v="8318"/>
    <n v="66"/>
    <n v="4297"/>
    <n v="3955"/>
    <n v="-15"/>
  </r>
  <r>
    <x v="0"/>
    <x v="1"/>
    <x v="23"/>
    <n v="7263"/>
    <n v="40"/>
    <n v="3690"/>
    <n v="3533"/>
    <n v="-292"/>
  </r>
  <r>
    <x v="0"/>
    <x v="1"/>
    <x v="24"/>
    <n v="4453"/>
    <n v="196"/>
    <n v="2021"/>
    <n v="2236"/>
    <n v="242"/>
  </r>
  <r>
    <x v="0"/>
    <x v="1"/>
    <x v="25"/>
    <n v="3810"/>
    <n v="101"/>
    <n v="1075"/>
    <n v="2634"/>
    <n v="-45"/>
  </r>
  <r>
    <x v="0"/>
    <x v="1"/>
    <x v="26"/>
    <n v="2862"/>
    <n v="112"/>
    <n v="298"/>
    <n v="2452"/>
    <n v="77"/>
  </r>
  <r>
    <x v="0"/>
    <x v="1"/>
    <x v="27"/>
    <n v="2548"/>
    <n v="93"/>
    <n v="799"/>
    <n v="1656"/>
    <n v="-61"/>
  </r>
  <r>
    <x v="0"/>
    <x v="1"/>
    <x v="28"/>
    <n v="2402"/>
    <n v="107"/>
    <n v="820"/>
    <n v="1475"/>
    <n v="106"/>
  </r>
  <r>
    <x v="0"/>
    <x v="1"/>
    <x v="29"/>
    <n v="2218"/>
    <n v="158"/>
    <n v="389"/>
    <n v="1671"/>
    <n v="28"/>
  </r>
  <r>
    <x v="0"/>
    <x v="1"/>
    <x v="30"/>
    <n v="2168"/>
    <n v="0"/>
    <n v="2168"/>
    <n v="0"/>
    <n v="95"/>
  </r>
  <r>
    <x v="0"/>
    <x v="1"/>
    <x v="31"/>
    <n v="1950"/>
    <n v="41"/>
    <n v="76"/>
    <n v="1833"/>
    <n v="-180"/>
  </r>
  <r>
    <x v="0"/>
    <x v="2"/>
    <x v="32"/>
    <n v="26834"/>
    <n v="303"/>
    <n v="13411"/>
    <n v="13120"/>
    <n v="234"/>
  </r>
  <r>
    <x v="0"/>
    <x v="2"/>
    <x v="33"/>
    <n v="16875"/>
    <n v="123"/>
    <n v="7910"/>
    <n v="8842"/>
    <n v="426"/>
  </r>
  <r>
    <x v="0"/>
    <x v="2"/>
    <x v="34"/>
    <n v="12391"/>
    <n v="102"/>
    <n v="6430"/>
    <n v="5859"/>
    <n v="-182"/>
  </r>
  <r>
    <x v="0"/>
    <x v="2"/>
    <x v="35"/>
    <n v="5036"/>
    <n v="120"/>
    <n v="2040"/>
    <n v="2876"/>
    <n v="105"/>
  </r>
  <r>
    <x v="0"/>
    <x v="2"/>
    <x v="36"/>
    <n v="4598"/>
    <n v="142"/>
    <n v="1523"/>
    <n v="2933"/>
    <n v="91"/>
  </r>
  <r>
    <x v="0"/>
    <x v="2"/>
    <x v="37"/>
    <n v="4494"/>
    <n v="93"/>
    <n v="1988"/>
    <n v="2413"/>
    <n v="250"/>
  </r>
  <r>
    <x v="0"/>
    <x v="2"/>
    <x v="38"/>
    <n v="3459"/>
    <n v="147"/>
    <n v="1431"/>
    <n v="1881"/>
    <n v="126"/>
  </r>
  <r>
    <x v="0"/>
    <x v="2"/>
    <x v="39"/>
    <n v="3374"/>
    <n v="65"/>
    <n v="1350"/>
    <n v="1959"/>
    <n v="-118"/>
  </r>
  <r>
    <x v="0"/>
    <x v="2"/>
    <x v="40"/>
    <n v="2979"/>
    <n v="93"/>
    <n v="457"/>
    <n v="2429"/>
    <n v="-96"/>
  </r>
  <r>
    <x v="0"/>
    <x v="2"/>
    <x v="41"/>
    <n v="2858"/>
    <n v="56"/>
    <n v="1298"/>
    <n v="1504"/>
    <n v="66"/>
  </r>
  <r>
    <x v="0"/>
    <x v="2"/>
    <x v="42"/>
    <n v="2357"/>
    <n v="190"/>
    <n v="1"/>
    <n v="2166"/>
    <n v="-9"/>
  </r>
  <r>
    <x v="0"/>
    <x v="2"/>
    <x v="43"/>
    <n v="2009"/>
    <n v="21"/>
    <n v="129"/>
    <n v="1859"/>
    <n v="20"/>
  </r>
  <r>
    <x v="0"/>
    <x v="2"/>
    <x v="44"/>
    <n v="1986"/>
    <n v="87"/>
    <n v="319"/>
    <n v="1580"/>
    <n v="-26"/>
  </r>
  <r>
    <x v="0"/>
    <x v="2"/>
    <x v="45"/>
    <n v="1933"/>
    <n v="107"/>
    <n v="2"/>
    <n v="1824"/>
    <n v="-55"/>
  </r>
  <r>
    <x v="0"/>
    <x v="2"/>
    <x v="46"/>
    <n v="1623"/>
    <n v="169"/>
    <n v="237"/>
    <n v="1217"/>
    <n v="31"/>
  </r>
  <r>
    <x v="0"/>
    <x v="2"/>
    <x v="47"/>
    <n v="1292"/>
    <n v="74"/>
    <n v="85"/>
    <n v="1133"/>
    <n v="8"/>
  </r>
  <r>
    <x v="0"/>
    <x v="2"/>
    <x v="48"/>
    <n v="1195"/>
    <n v="1159"/>
    <n v="36"/>
    <n v="0"/>
    <n v="-111"/>
  </r>
  <r>
    <x v="0"/>
    <x v="2"/>
    <x v="49"/>
    <n v="1034"/>
    <n v="79"/>
    <n v="116"/>
    <n v="839"/>
    <n v="-18"/>
  </r>
  <r>
    <x v="0"/>
    <x v="3"/>
    <x v="50"/>
    <n v="21709"/>
    <n v="206"/>
    <n v="12282"/>
    <n v="9221"/>
    <n v="-501"/>
  </r>
  <r>
    <x v="0"/>
    <x v="3"/>
    <x v="51"/>
    <n v="8749"/>
    <n v="94"/>
    <n v="4878"/>
    <n v="3777"/>
    <n v="-307"/>
  </r>
  <r>
    <x v="0"/>
    <x v="3"/>
    <x v="52"/>
    <n v="7608"/>
    <n v="133"/>
    <n v="4835"/>
    <n v="2640"/>
    <n v="-245"/>
  </r>
  <r>
    <x v="0"/>
    <x v="3"/>
    <x v="53"/>
    <n v="7451"/>
    <n v="205"/>
    <n v="3256"/>
    <n v="3990"/>
    <n v="423"/>
  </r>
  <r>
    <x v="0"/>
    <x v="3"/>
    <x v="54"/>
    <n v="7197"/>
    <n v="70"/>
    <n v="4814"/>
    <n v="2313"/>
    <n v="-97"/>
  </r>
  <r>
    <x v="0"/>
    <x v="3"/>
    <x v="55"/>
    <n v="6660"/>
    <n v="91"/>
    <n v="3273"/>
    <n v="3296"/>
    <n v="-293"/>
  </r>
  <r>
    <x v="0"/>
    <x v="3"/>
    <x v="56"/>
    <n v="6107"/>
    <n v="0"/>
    <n v="6107"/>
    <n v="0"/>
    <n v="513"/>
  </r>
  <r>
    <x v="0"/>
    <x v="3"/>
    <x v="57"/>
    <n v="4134"/>
    <n v="223"/>
    <n v="1172"/>
    <n v="2739"/>
    <n v="-165"/>
  </r>
  <r>
    <x v="0"/>
    <x v="3"/>
    <x v="58"/>
    <n v="4074"/>
    <n v="178"/>
    <n v="2155"/>
    <n v="1741"/>
    <n v="118"/>
  </r>
  <r>
    <x v="0"/>
    <x v="3"/>
    <x v="59"/>
    <n v="4054"/>
    <n v="537"/>
    <n v="1088"/>
    <n v="2429"/>
    <n v="-29"/>
  </r>
  <r>
    <x v="0"/>
    <x v="3"/>
    <x v="60"/>
    <n v="3277"/>
    <n v="52"/>
    <n v="1638"/>
    <n v="1587"/>
    <n v="-13"/>
  </r>
  <r>
    <x v="0"/>
    <x v="3"/>
    <x v="61"/>
    <n v="2279"/>
    <n v="2174"/>
    <n v="105"/>
    <n v="0"/>
    <n v="18"/>
  </r>
  <r>
    <x v="0"/>
    <x v="3"/>
    <x v="62"/>
    <n v="2169"/>
    <n v="224"/>
    <n v="595"/>
    <n v="1350"/>
    <n v="193"/>
  </r>
  <r>
    <x v="0"/>
    <x v="3"/>
    <x v="63"/>
    <n v="1778"/>
    <n v="221"/>
    <n v="570"/>
    <n v="987"/>
    <n v="-13"/>
  </r>
  <r>
    <x v="0"/>
    <x v="3"/>
    <x v="64"/>
    <n v="1681"/>
    <n v="107"/>
    <n v="435"/>
    <n v="1139"/>
    <n v="-65"/>
  </r>
  <r>
    <x v="0"/>
    <x v="3"/>
    <x v="65"/>
    <n v="1444"/>
    <n v="127"/>
    <n v="167"/>
    <n v="1150"/>
    <n v="-44"/>
  </r>
  <r>
    <x v="0"/>
    <x v="3"/>
    <x v="66"/>
    <n v="1426"/>
    <n v="679"/>
    <n v="272"/>
    <n v="475"/>
    <n v="18"/>
  </r>
  <r>
    <x v="0"/>
    <x v="3"/>
    <x v="67"/>
    <n v="1264"/>
    <n v="1230"/>
    <n v="34"/>
    <n v="0"/>
    <n v="-73"/>
  </r>
  <r>
    <x v="0"/>
    <x v="3"/>
    <x v="68"/>
    <n v="834"/>
    <n v="0"/>
    <n v="834"/>
    <n v="0"/>
    <n v="134"/>
  </r>
  <r>
    <x v="0"/>
    <x v="4"/>
    <x v="69"/>
    <n v="262459"/>
    <n v="0"/>
    <n v="262459"/>
    <n v="0"/>
    <n v="32338"/>
  </r>
  <r>
    <x v="0"/>
    <x v="4"/>
    <x v="70"/>
    <n v="254208"/>
    <n v="3730"/>
    <n v="134482"/>
    <n v="115996"/>
    <n v="-3108"/>
  </r>
  <r>
    <x v="0"/>
    <x v="4"/>
    <x v="71"/>
    <n v="95988"/>
    <n v="2162"/>
    <n v="57223"/>
    <n v="36603"/>
    <n v="3341"/>
  </r>
  <r>
    <x v="0"/>
    <x v="4"/>
    <x v="72"/>
    <n v="83303"/>
    <n v="0"/>
    <n v="83303"/>
    <n v="0"/>
    <n v="-3492"/>
  </r>
  <r>
    <x v="0"/>
    <x v="4"/>
    <x v="73"/>
    <n v="49152"/>
    <n v="38744"/>
    <n v="3715"/>
    <n v="6693"/>
    <n v="-8042"/>
  </r>
  <r>
    <x v="0"/>
    <x v="4"/>
    <x v="74"/>
    <n v="34036"/>
    <n v="325"/>
    <n v="3085"/>
    <n v="30626"/>
    <n v="1661"/>
  </r>
  <r>
    <x v="0"/>
    <x v="4"/>
    <x v="75"/>
    <n v="31632"/>
    <n v="1818"/>
    <n v="9628"/>
    <n v="20186"/>
    <n v="3764"/>
  </r>
  <r>
    <x v="0"/>
    <x v="4"/>
    <x v="76"/>
    <n v="29754"/>
    <n v="2417"/>
    <n v="8769"/>
    <n v="18568"/>
    <n v="5587"/>
  </r>
  <r>
    <x v="0"/>
    <x v="4"/>
    <x v="77"/>
    <n v="26170"/>
    <n v="25228"/>
    <n v="942"/>
    <n v="0"/>
    <n v="-2399"/>
  </r>
  <r>
    <x v="0"/>
    <x v="4"/>
    <x v="78"/>
    <n v="24674"/>
    <n v="24012"/>
    <n v="662"/>
    <n v="0"/>
    <n v="-2684"/>
  </r>
  <r>
    <x v="0"/>
    <x v="4"/>
    <x v="79"/>
    <n v="23311"/>
    <n v="335"/>
    <n v="8148"/>
    <n v="14828"/>
    <n v="-2551"/>
  </r>
  <r>
    <x v="0"/>
    <x v="4"/>
    <x v="80"/>
    <n v="22434"/>
    <n v="45"/>
    <n v="6979"/>
    <n v="15410"/>
    <n v="-1147"/>
  </r>
  <r>
    <x v="0"/>
    <x v="4"/>
    <x v="81"/>
    <n v="19817"/>
    <n v="0"/>
    <n v="19817"/>
    <n v="0"/>
    <n v="3287"/>
  </r>
  <r>
    <x v="0"/>
    <x v="4"/>
    <x v="82"/>
    <n v="17839"/>
    <n v="0"/>
    <n v="5588"/>
    <n v="12251"/>
    <n v="1775"/>
  </r>
  <r>
    <x v="0"/>
    <x v="4"/>
    <x v="83"/>
    <n v="13425"/>
    <n v="9929"/>
    <n v="822"/>
    <n v="2674"/>
    <n v="521"/>
  </r>
  <r>
    <x v="0"/>
    <x v="4"/>
    <x v="84"/>
    <n v="9507"/>
    <n v="55"/>
    <n v="436"/>
    <n v="9016"/>
    <n v="-533"/>
  </r>
  <r>
    <x v="0"/>
    <x v="4"/>
    <x v="85"/>
    <n v="6788"/>
    <n v="25"/>
    <n v="3784"/>
    <n v="2979"/>
    <n v="808"/>
  </r>
  <r>
    <x v="0"/>
    <x v="4"/>
    <x v="86"/>
    <n v="6088"/>
    <n v="0"/>
    <n v="6088"/>
    <n v="0"/>
    <n v="641"/>
  </r>
  <r>
    <x v="0"/>
    <x v="4"/>
    <x v="87"/>
    <n v="4676"/>
    <n v="5"/>
    <n v="1763"/>
    <n v="2908"/>
    <n v="253"/>
  </r>
  <r>
    <x v="0"/>
    <x v="4"/>
    <x v="88"/>
    <n v="2287"/>
    <n v="0"/>
    <n v="2287"/>
    <n v="0"/>
    <n v="554"/>
  </r>
  <r>
    <x v="0"/>
    <x v="5"/>
    <x v="89"/>
    <n v="63965"/>
    <n v="440"/>
    <n v="32560"/>
    <n v="30965"/>
    <n v="697"/>
  </r>
  <r>
    <x v="0"/>
    <x v="5"/>
    <x v="90"/>
    <n v="21377"/>
    <n v="209"/>
    <n v="10749"/>
    <n v="10419"/>
    <n v="-349"/>
  </r>
  <r>
    <x v="0"/>
    <x v="5"/>
    <x v="91"/>
    <n v="13372"/>
    <n v="47"/>
    <n v="3666"/>
    <n v="9659"/>
    <n v="-86"/>
  </r>
  <r>
    <x v="0"/>
    <x v="5"/>
    <x v="92"/>
    <n v="9035"/>
    <n v="52"/>
    <n v="3811"/>
    <n v="5172"/>
    <n v="988"/>
  </r>
  <r>
    <x v="0"/>
    <x v="5"/>
    <x v="93"/>
    <n v="7035"/>
    <n v="36"/>
    <n v="1553"/>
    <n v="5446"/>
    <n v="-457"/>
  </r>
  <r>
    <x v="0"/>
    <x v="5"/>
    <x v="94"/>
    <n v="5197"/>
    <n v="56"/>
    <n v="1213"/>
    <n v="3928"/>
    <n v="-9"/>
  </r>
  <r>
    <x v="0"/>
    <x v="5"/>
    <x v="95"/>
    <n v="4272"/>
    <n v="29"/>
    <n v="1337"/>
    <n v="2906"/>
    <n v="89"/>
  </r>
  <r>
    <x v="0"/>
    <x v="5"/>
    <x v="96"/>
    <n v="3526"/>
    <n v="39"/>
    <n v="1125"/>
    <n v="2362"/>
    <n v="-57"/>
  </r>
  <r>
    <x v="0"/>
    <x v="5"/>
    <x v="97"/>
    <n v="3525"/>
    <n v="31"/>
    <n v="907"/>
    <n v="2587"/>
    <n v="-36"/>
  </r>
  <r>
    <x v="0"/>
    <x v="5"/>
    <x v="98"/>
    <n v="2516"/>
    <n v="69"/>
    <n v="0"/>
    <n v="2447"/>
    <n v="150"/>
  </r>
  <r>
    <x v="0"/>
    <x v="5"/>
    <x v="99"/>
    <n v="2260"/>
    <n v="81"/>
    <n v="91"/>
    <n v="2088"/>
    <n v="-18"/>
  </r>
  <r>
    <x v="0"/>
    <x v="5"/>
    <x v="100"/>
    <n v="2205"/>
    <n v="65"/>
    <n v="243"/>
    <n v="1897"/>
    <n v="67"/>
  </r>
  <r>
    <x v="0"/>
    <x v="5"/>
    <x v="101"/>
    <n v="1740"/>
    <n v="66"/>
    <n v="505"/>
    <n v="1169"/>
    <n v="105"/>
  </r>
  <r>
    <x v="0"/>
    <x v="5"/>
    <x v="102"/>
    <n v="1396"/>
    <n v="0"/>
    <n v="1396"/>
    <n v="0"/>
    <n v="1"/>
  </r>
  <r>
    <x v="0"/>
    <x v="6"/>
    <x v="103"/>
    <n v="25621"/>
    <n v="343"/>
    <n v="17422"/>
    <n v="7856"/>
    <n v="-694"/>
  </r>
  <r>
    <x v="0"/>
    <x v="6"/>
    <x v="104"/>
    <n v="9228"/>
    <n v="140"/>
    <n v="4699"/>
    <n v="4389"/>
    <n v="174"/>
  </r>
  <r>
    <x v="0"/>
    <x v="6"/>
    <x v="105"/>
    <n v="8824"/>
    <n v="129"/>
    <n v="6249"/>
    <n v="2446"/>
    <n v="619"/>
  </r>
  <r>
    <x v="0"/>
    <x v="6"/>
    <x v="106"/>
    <n v="7764"/>
    <n v="184"/>
    <n v="5844"/>
    <n v="1736"/>
    <n v="-29"/>
  </r>
  <r>
    <x v="0"/>
    <x v="6"/>
    <x v="107"/>
    <n v="6404"/>
    <n v="121"/>
    <n v="4160"/>
    <n v="2123"/>
    <n v="155"/>
  </r>
  <r>
    <x v="0"/>
    <x v="6"/>
    <x v="108"/>
    <n v="6115"/>
    <n v="146"/>
    <n v="3347"/>
    <n v="2622"/>
    <n v="175"/>
  </r>
  <r>
    <x v="0"/>
    <x v="6"/>
    <x v="109"/>
    <n v="5218"/>
    <n v="123"/>
    <n v="3143"/>
    <n v="1952"/>
    <n v="240"/>
  </r>
  <r>
    <x v="0"/>
    <x v="6"/>
    <x v="110"/>
    <n v="3806"/>
    <n v="130"/>
    <n v="2297"/>
    <n v="1379"/>
    <n v="6"/>
  </r>
  <r>
    <x v="0"/>
    <x v="6"/>
    <x v="111"/>
    <n v="3409"/>
    <n v="179"/>
    <n v="688"/>
    <n v="2542"/>
    <n v="-15"/>
  </r>
  <r>
    <x v="0"/>
    <x v="6"/>
    <x v="112"/>
    <n v="3116"/>
    <n v="105"/>
    <n v="1496"/>
    <n v="1515"/>
    <n v="92"/>
  </r>
  <r>
    <x v="0"/>
    <x v="6"/>
    <x v="113"/>
    <n v="2470"/>
    <n v="641"/>
    <n v="1178"/>
    <n v="651"/>
    <n v="-48"/>
  </r>
  <r>
    <x v="0"/>
    <x v="6"/>
    <x v="114"/>
    <n v="2450"/>
    <n v="112"/>
    <n v="646"/>
    <n v="1692"/>
    <n v="-6"/>
  </r>
  <r>
    <x v="0"/>
    <x v="6"/>
    <x v="115"/>
    <n v="1852"/>
    <n v="107"/>
    <n v="854"/>
    <n v="891"/>
    <n v="-187"/>
  </r>
  <r>
    <x v="0"/>
    <x v="6"/>
    <x v="116"/>
    <n v="1843"/>
    <n v="1843"/>
    <n v="0"/>
    <n v="0"/>
    <n v="-2"/>
  </r>
  <r>
    <x v="0"/>
    <x v="6"/>
    <x v="117"/>
    <n v="1529"/>
    <n v="111"/>
    <n v="910"/>
    <n v="508"/>
    <n v="-60"/>
  </r>
  <r>
    <x v="0"/>
    <x v="6"/>
    <x v="118"/>
    <n v="1492"/>
    <n v="0"/>
    <n v="141"/>
    <n v="1351"/>
    <n v="228"/>
  </r>
  <r>
    <x v="0"/>
    <x v="6"/>
    <x v="119"/>
    <n v="1218"/>
    <n v="24"/>
    <n v="597"/>
    <n v="597"/>
    <n v="-51"/>
  </r>
  <r>
    <x v="0"/>
    <x v="6"/>
    <x v="120"/>
    <n v="1193"/>
    <n v="905"/>
    <n v="104"/>
    <n v="184"/>
    <n v="5"/>
  </r>
  <r>
    <x v="0"/>
    <x v="7"/>
    <x v="121"/>
    <n v="76803"/>
    <n v="945"/>
    <n v="42486"/>
    <n v="33372"/>
    <n v="1173"/>
  </r>
  <r>
    <x v="0"/>
    <x v="7"/>
    <x v="122"/>
    <n v="19168"/>
    <n v="162"/>
    <n v="8184"/>
    <n v="10822"/>
    <n v="754"/>
  </r>
  <r>
    <x v="0"/>
    <x v="7"/>
    <x v="123"/>
    <n v="10949"/>
    <n v="136"/>
    <n v="5477"/>
    <n v="5336"/>
    <n v="235"/>
  </r>
  <r>
    <x v="0"/>
    <x v="7"/>
    <x v="124"/>
    <n v="9299"/>
    <n v="0"/>
    <n v="9299"/>
    <n v="0"/>
    <n v="40"/>
  </r>
  <r>
    <x v="0"/>
    <x v="7"/>
    <x v="125"/>
    <n v="8716"/>
    <n v="112"/>
    <n v="3903"/>
    <n v="4701"/>
    <n v="215"/>
  </r>
  <r>
    <x v="0"/>
    <x v="7"/>
    <x v="126"/>
    <n v="7900"/>
    <n v="139"/>
    <n v="3522"/>
    <n v="4239"/>
    <n v="233"/>
  </r>
  <r>
    <x v="0"/>
    <x v="7"/>
    <x v="127"/>
    <n v="7843"/>
    <n v="283"/>
    <n v="4299"/>
    <n v="3261"/>
    <n v="634"/>
  </r>
  <r>
    <x v="0"/>
    <x v="7"/>
    <x v="128"/>
    <n v="7476"/>
    <n v="80"/>
    <n v="3218"/>
    <n v="4178"/>
    <n v="-152"/>
  </r>
  <r>
    <x v="0"/>
    <x v="7"/>
    <x v="129"/>
    <n v="7143"/>
    <n v="227"/>
    <n v="3414"/>
    <n v="3502"/>
    <n v="-6"/>
  </r>
  <r>
    <x v="0"/>
    <x v="7"/>
    <x v="130"/>
    <n v="5245"/>
    <n v="158"/>
    <n v="3186"/>
    <n v="1901"/>
    <n v="372"/>
  </r>
  <r>
    <x v="0"/>
    <x v="7"/>
    <x v="131"/>
    <n v="5066"/>
    <n v="134"/>
    <n v="2609"/>
    <n v="2323"/>
    <n v="220"/>
  </r>
  <r>
    <x v="0"/>
    <x v="7"/>
    <x v="132"/>
    <n v="4498"/>
    <n v="160"/>
    <n v="617"/>
    <n v="3721"/>
    <n v="-127"/>
  </r>
  <r>
    <x v="0"/>
    <x v="7"/>
    <x v="133"/>
    <n v="2848"/>
    <n v="221"/>
    <n v="288"/>
    <n v="2339"/>
    <n v="85"/>
  </r>
  <r>
    <x v="0"/>
    <x v="7"/>
    <x v="134"/>
    <n v="2541"/>
    <n v="168"/>
    <n v="304"/>
    <n v="2069"/>
    <n v="54"/>
  </r>
  <r>
    <x v="0"/>
    <x v="7"/>
    <x v="135"/>
    <n v="2442"/>
    <n v="185"/>
    <n v="557"/>
    <n v="1700"/>
    <n v="68"/>
  </r>
  <r>
    <x v="0"/>
    <x v="7"/>
    <x v="136"/>
    <n v="1896"/>
    <n v="45"/>
    <n v="259"/>
    <n v="1592"/>
    <n v="60"/>
  </r>
  <r>
    <x v="0"/>
    <x v="7"/>
    <x v="137"/>
    <n v="1892"/>
    <n v="51"/>
    <n v="425"/>
    <n v="1416"/>
    <n v="100"/>
  </r>
  <r>
    <x v="0"/>
    <x v="7"/>
    <x v="138"/>
    <n v="1499"/>
    <n v="1484"/>
    <n v="9"/>
    <n v="6"/>
    <n v="-6"/>
  </r>
  <r>
    <x v="0"/>
    <x v="7"/>
    <x v="139"/>
    <n v="1379"/>
    <n v="28"/>
    <n v="171"/>
    <n v="1180"/>
    <n v="-16"/>
  </r>
  <r>
    <x v="0"/>
    <x v="7"/>
    <x v="140"/>
    <n v="1340"/>
    <n v="1340"/>
    <n v="0"/>
    <n v="0"/>
    <n v="-63"/>
  </r>
  <r>
    <x v="0"/>
    <x v="7"/>
    <x v="141"/>
    <n v="1276"/>
    <n v="0"/>
    <n v="1276"/>
    <n v="0"/>
    <n v="-209"/>
  </r>
  <r>
    <x v="0"/>
    <x v="7"/>
    <x v="142"/>
    <n v="1015"/>
    <n v="187"/>
    <n v="213"/>
    <n v="615"/>
    <n v="106"/>
  </r>
  <r>
    <x v="0"/>
    <x v="7"/>
    <x v="143"/>
    <n v="671"/>
    <n v="658"/>
    <n v="13"/>
    <n v="0"/>
    <n v="-106"/>
  </r>
  <r>
    <x v="0"/>
    <x v="7"/>
    <x v="144"/>
    <n v="648"/>
    <n v="648"/>
    <n v="0"/>
    <n v="0"/>
    <n v="-67"/>
  </r>
  <r>
    <x v="0"/>
    <x v="8"/>
    <x v="145"/>
    <n v="23629"/>
    <n v="93"/>
    <n v="13279"/>
    <n v="10257"/>
    <n v="-87"/>
  </r>
  <r>
    <x v="0"/>
    <x v="8"/>
    <x v="146"/>
    <n v="23321"/>
    <n v="266"/>
    <n v="12871"/>
    <n v="10184"/>
    <n v="103"/>
  </r>
  <r>
    <x v="0"/>
    <x v="8"/>
    <x v="147"/>
    <n v="16814"/>
    <n v="253"/>
    <n v="8080"/>
    <n v="8481"/>
    <n v="-1683"/>
  </r>
  <r>
    <x v="0"/>
    <x v="8"/>
    <x v="148"/>
    <n v="13096"/>
    <n v="45"/>
    <n v="7796"/>
    <n v="5255"/>
    <n v="-76"/>
  </r>
  <r>
    <x v="0"/>
    <x v="8"/>
    <x v="149"/>
    <n v="12455"/>
    <n v="55"/>
    <n v="6611"/>
    <n v="5789"/>
    <n v="-131"/>
  </r>
  <r>
    <x v="0"/>
    <x v="8"/>
    <x v="150"/>
    <n v="6734"/>
    <n v="27"/>
    <n v="3657"/>
    <n v="3050"/>
    <n v="-59"/>
  </r>
  <r>
    <x v="0"/>
    <x v="8"/>
    <x v="151"/>
    <n v="5593"/>
    <n v="369"/>
    <n v="1232"/>
    <n v="3992"/>
    <n v="57"/>
  </r>
  <r>
    <x v="0"/>
    <x v="8"/>
    <x v="152"/>
    <n v="5396"/>
    <n v="88"/>
    <n v="3307"/>
    <n v="2001"/>
    <n v="30"/>
  </r>
  <r>
    <x v="0"/>
    <x v="8"/>
    <x v="153"/>
    <n v="5295"/>
    <n v="83"/>
    <n v="2667"/>
    <n v="2545"/>
    <n v="-158"/>
  </r>
  <r>
    <x v="0"/>
    <x v="8"/>
    <x v="154"/>
    <n v="4370"/>
    <n v="27"/>
    <n v="2277"/>
    <n v="2066"/>
    <n v="-61"/>
  </r>
  <r>
    <x v="0"/>
    <x v="8"/>
    <x v="155"/>
    <n v="4249"/>
    <n v="31"/>
    <n v="1672"/>
    <n v="2546"/>
    <n v="-193"/>
  </r>
  <r>
    <x v="0"/>
    <x v="8"/>
    <x v="156"/>
    <n v="3614"/>
    <n v="67"/>
    <n v="1207"/>
    <n v="2340"/>
    <n v="-165"/>
  </r>
  <r>
    <x v="0"/>
    <x v="8"/>
    <x v="157"/>
    <n v="2698"/>
    <n v="82"/>
    <n v="143"/>
    <n v="2473"/>
    <n v="-97"/>
  </r>
  <r>
    <x v="0"/>
    <x v="8"/>
    <x v="158"/>
    <n v="2527"/>
    <n v="33"/>
    <n v="898"/>
    <n v="1596"/>
    <n v="-65"/>
  </r>
  <r>
    <x v="0"/>
    <x v="8"/>
    <x v="159"/>
    <n v="2511"/>
    <n v="36"/>
    <n v="1208"/>
    <n v="1267"/>
    <n v="-9"/>
  </r>
  <r>
    <x v="0"/>
    <x v="8"/>
    <x v="160"/>
    <n v="2084"/>
    <n v="72"/>
    <n v="102"/>
    <n v="1910"/>
    <n v="115"/>
  </r>
  <r>
    <x v="0"/>
    <x v="8"/>
    <x v="161"/>
    <n v="1798"/>
    <n v="110"/>
    <n v="286"/>
    <n v="1402"/>
    <n v="-147"/>
  </r>
  <r>
    <x v="0"/>
    <x v="9"/>
    <x v="162"/>
    <n v="89053"/>
    <n v="1147"/>
    <n v="53066"/>
    <n v="34840"/>
    <n v="4951"/>
  </r>
  <r>
    <x v="0"/>
    <x v="9"/>
    <x v="163"/>
    <n v="26917"/>
    <n v="847"/>
    <n v="19005"/>
    <n v="7065"/>
    <n v="-151"/>
  </r>
  <r>
    <x v="0"/>
    <x v="9"/>
    <x v="164"/>
    <n v="13342"/>
    <n v="4"/>
    <n v="4733"/>
    <n v="8605"/>
    <n v="29"/>
  </r>
  <r>
    <x v="0"/>
    <x v="9"/>
    <x v="165"/>
    <n v="11697"/>
    <n v="0"/>
    <n v="334"/>
    <n v="11363"/>
    <n v="-373"/>
  </r>
  <r>
    <x v="0"/>
    <x v="9"/>
    <x v="166"/>
    <n v="11458"/>
    <n v="114"/>
    <n v="5968"/>
    <n v="5376"/>
    <n v="-498"/>
  </r>
  <r>
    <x v="0"/>
    <x v="9"/>
    <x v="167"/>
    <n v="9487"/>
    <n v="75"/>
    <n v="4234"/>
    <n v="5178"/>
    <n v="355"/>
  </r>
  <r>
    <x v="0"/>
    <x v="9"/>
    <x v="168"/>
    <n v="8527"/>
    <n v="238"/>
    <n v="2426"/>
    <n v="5863"/>
    <n v="368"/>
  </r>
  <r>
    <x v="0"/>
    <x v="9"/>
    <x v="169"/>
    <n v="7560"/>
    <n v="66"/>
    <n v="3268"/>
    <n v="4226"/>
    <n v="-18"/>
  </r>
  <r>
    <x v="0"/>
    <x v="9"/>
    <x v="170"/>
    <n v="7382"/>
    <n v="116"/>
    <n v="3948"/>
    <n v="3318"/>
    <n v="178"/>
  </r>
  <r>
    <x v="0"/>
    <x v="9"/>
    <x v="171"/>
    <n v="6833"/>
    <n v="83"/>
    <n v="2322"/>
    <n v="4428"/>
    <n v="195"/>
  </r>
  <r>
    <x v="0"/>
    <x v="9"/>
    <x v="172"/>
    <n v="5578"/>
    <n v="101"/>
    <n v="2222"/>
    <n v="3255"/>
    <n v="239"/>
  </r>
  <r>
    <x v="0"/>
    <x v="9"/>
    <x v="173"/>
    <n v="5561"/>
    <n v="112"/>
    <n v="2458"/>
    <n v="2991"/>
    <n v="-98"/>
  </r>
  <r>
    <x v="0"/>
    <x v="9"/>
    <x v="174"/>
    <n v="5278"/>
    <n v="76"/>
    <n v="2087"/>
    <n v="3115"/>
    <n v="-121"/>
  </r>
  <r>
    <x v="0"/>
    <x v="9"/>
    <x v="175"/>
    <n v="5118"/>
    <n v="196"/>
    <n v="2634"/>
    <n v="2288"/>
    <n v="2"/>
  </r>
  <r>
    <x v="0"/>
    <x v="9"/>
    <x v="176"/>
    <n v="5042"/>
    <n v="135"/>
    <n v="2544"/>
    <n v="2363"/>
    <n v="-24"/>
  </r>
  <r>
    <x v="0"/>
    <x v="9"/>
    <x v="177"/>
    <n v="4990"/>
    <n v="14"/>
    <n v="699"/>
    <n v="4277"/>
    <n v="-35"/>
  </r>
  <r>
    <x v="0"/>
    <x v="9"/>
    <x v="178"/>
    <n v="4912"/>
    <n v="58"/>
    <n v="2352"/>
    <n v="2502"/>
    <n v="-247"/>
  </r>
  <r>
    <x v="0"/>
    <x v="9"/>
    <x v="179"/>
    <n v="4910"/>
    <n v="52"/>
    <n v="2260"/>
    <n v="2598"/>
    <n v="-318"/>
  </r>
  <r>
    <x v="0"/>
    <x v="9"/>
    <x v="180"/>
    <n v="4587"/>
    <n v="122"/>
    <n v="2126"/>
    <n v="2339"/>
    <n v="68"/>
  </r>
  <r>
    <x v="0"/>
    <x v="9"/>
    <x v="181"/>
    <n v="4168"/>
    <n v="53"/>
    <n v="1636"/>
    <n v="2479"/>
    <n v="-247"/>
  </r>
  <r>
    <x v="0"/>
    <x v="9"/>
    <x v="182"/>
    <n v="3933"/>
    <n v="106"/>
    <n v="1046"/>
    <n v="2781"/>
    <n v="-168"/>
  </r>
  <r>
    <x v="0"/>
    <x v="9"/>
    <x v="183"/>
    <n v="3878"/>
    <n v="77"/>
    <n v="1393"/>
    <n v="2408"/>
    <n v="31"/>
  </r>
  <r>
    <x v="0"/>
    <x v="9"/>
    <x v="184"/>
    <n v="3707"/>
    <n v="34"/>
    <n v="961"/>
    <n v="2712"/>
    <n v="77"/>
  </r>
  <r>
    <x v="0"/>
    <x v="9"/>
    <x v="185"/>
    <n v="3508"/>
    <n v="78"/>
    <n v="410"/>
    <n v="3020"/>
    <n v="39"/>
  </r>
  <r>
    <x v="0"/>
    <x v="9"/>
    <x v="186"/>
    <n v="3136"/>
    <n v="82"/>
    <n v="1285"/>
    <n v="1769"/>
    <n v="120"/>
  </r>
  <r>
    <x v="0"/>
    <x v="9"/>
    <x v="187"/>
    <n v="2925"/>
    <n v="64"/>
    <n v="500"/>
    <n v="2361"/>
    <n v="19"/>
  </r>
  <r>
    <x v="0"/>
    <x v="9"/>
    <x v="188"/>
    <n v="2624"/>
    <n v="67"/>
    <n v="532"/>
    <n v="2025"/>
    <n v="281"/>
  </r>
  <r>
    <x v="0"/>
    <x v="9"/>
    <x v="189"/>
    <n v="2265"/>
    <n v="68"/>
    <n v="379"/>
    <n v="1818"/>
    <n v="67"/>
  </r>
  <r>
    <x v="0"/>
    <x v="9"/>
    <x v="190"/>
    <n v="2118"/>
    <n v="84"/>
    <n v="270"/>
    <n v="1764"/>
    <n v="-7"/>
  </r>
  <r>
    <x v="0"/>
    <x v="9"/>
    <x v="191"/>
    <n v="1966"/>
    <n v="183"/>
    <n v="519"/>
    <n v="1264"/>
    <n v="-32"/>
  </r>
  <r>
    <x v="0"/>
    <x v="9"/>
    <x v="192"/>
    <n v="1840"/>
    <n v="0"/>
    <n v="1840"/>
    <n v="0"/>
    <n v="226"/>
  </r>
  <r>
    <x v="0"/>
    <x v="9"/>
    <x v="193"/>
    <n v="1596"/>
    <n v="34"/>
    <n v="156"/>
    <n v="1406"/>
    <n v="54"/>
  </r>
  <r>
    <x v="0"/>
    <x v="9"/>
    <x v="194"/>
    <n v="1431"/>
    <n v="44"/>
    <n v="52"/>
    <n v="1335"/>
    <n v="33"/>
  </r>
  <r>
    <x v="0"/>
    <x v="9"/>
    <x v="195"/>
    <n v="1334"/>
    <n v="39"/>
    <n v="106"/>
    <n v="1189"/>
    <n v="57"/>
  </r>
  <r>
    <x v="0"/>
    <x v="9"/>
    <x v="196"/>
    <n v="1218"/>
    <n v="70"/>
    <n v="159"/>
    <n v="989"/>
    <n v="-9"/>
  </r>
  <r>
    <x v="0"/>
    <x v="9"/>
    <x v="197"/>
    <n v="1181"/>
    <n v="0"/>
    <n v="1181"/>
    <n v="0"/>
    <n v="56"/>
  </r>
  <r>
    <x v="0"/>
    <x v="9"/>
    <x v="198"/>
    <n v="1006"/>
    <n v="4"/>
    <n v="38"/>
    <n v="964"/>
    <n v="-26"/>
  </r>
  <r>
    <x v="0"/>
    <x v="10"/>
    <x v="199"/>
    <n v="33646"/>
    <n v="203"/>
    <n v="19640"/>
    <n v="13803"/>
    <n v="572"/>
  </r>
  <r>
    <x v="0"/>
    <x v="10"/>
    <x v="200"/>
    <n v="28307"/>
    <n v="149"/>
    <n v="16856"/>
    <n v="11302"/>
    <n v="-662"/>
  </r>
  <r>
    <x v="0"/>
    <x v="10"/>
    <x v="201"/>
    <n v="23961"/>
    <n v="76"/>
    <n v="12384"/>
    <n v="11501"/>
    <n v="1567"/>
  </r>
  <r>
    <x v="0"/>
    <x v="10"/>
    <x v="202"/>
    <n v="23517"/>
    <n v="89"/>
    <n v="15633"/>
    <n v="7795"/>
    <n v="-324"/>
  </r>
  <r>
    <x v="0"/>
    <x v="10"/>
    <x v="203"/>
    <n v="14388"/>
    <n v="53"/>
    <n v="8477"/>
    <n v="5858"/>
    <n v="-167"/>
  </r>
  <r>
    <x v="0"/>
    <x v="10"/>
    <x v="204"/>
    <n v="13113"/>
    <n v="43"/>
    <n v="8016"/>
    <n v="5054"/>
    <n v="-187"/>
  </r>
  <r>
    <x v="0"/>
    <x v="10"/>
    <x v="205"/>
    <n v="12218"/>
    <n v="63"/>
    <n v="6740"/>
    <n v="5415"/>
    <n v="-413"/>
  </r>
  <r>
    <x v="0"/>
    <x v="10"/>
    <x v="206"/>
    <n v="11548"/>
    <n v="59"/>
    <n v="6201"/>
    <n v="5288"/>
    <n v="-180"/>
  </r>
  <r>
    <x v="0"/>
    <x v="10"/>
    <x v="207"/>
    <n v="10734"/>
    <n v="31"/>
    <n v="6456"/>
    <n v="4247"/>
    <n v="-129"/>
  </r>
  <r>
    <x v="0"/>
    <x v="10"/>
    <x v="208"/>
    <n v="10216"/>
    <n v="233"/>
    <n v="2930"/>
    <n v="7053"/>
    <n v="382"/>
  </r>
  <r>
    <x v="0"/>
    <x v="10"/>
    <x v="209"/>
    <n v="9292"/>
    <n v="37"/>
    <n v="5628"/>
    <n v="3627"/>
    <n v="-49"/>
  </r>
  <r>
    <x v="0"/>
    <x v="10"/>
    <x v="210"/>
    <n v="8419"/>
    <n v="23"/>
    <n v="5087"/>
    <n v="3309"/>
    <n v="-87"/>
  </r>
  <r>
    <x v="0"/>
    <x v="10"/>
    <x v="211"/>
    <n v="8266"/>
    <n v="48"/>
    <n v="5065"/>
    <n v="3153"/>
    <n v="253"/>
  </r>
  <r>
    <x v="0"/>
    <x v="10"/>
    <x v="212"/>
    <n v="7001"/>
    <n v="36"/>
    <n v="2871"/>
    <n v="4094"/>
    <n v="-219"/>
  </r>
  <r>
    <x v="0"/>
    <x v="10"/>
    <x v="213"/>
    <n v="6834"/>
    <n v="64"/>
    <n v="2669"/>
    <n v="4101"/>
    <n v="-67"/>
  </r>
  <r>
    <x v="0"/>
    <x v="10"/>
    <x v="214"/>
    <n v="6455"/>
    <n v="172"/>
    <n v="2294"/>
    <n v="3989"/>
    <n v="-64"/>
  </r>
  <r>
    <x v="0"/>
    <x v="10"/>
    <x v="215"/>
    <n v="5870"/>
    <n v="42"/>
    <n v="3101"/>
    <n v="2727"/>
    <n v="-46"/>
  </r>
  <r>
    <x v="0"/>
    <x v="10"/>
    <x v="216"/>
    <n v="5851"/>
    <n v="62"/>
    <n v="1760"/>
    <n v="4029"/>
    <n v="-20"/>
  </r>
  <r>
    <x v="0"/>
    <x v="10"/>
    <x v="217"/>
    <n v="5766"/>
    <n v="50"/>
    <n v="1952"/>
    <n v="3764"/>
    <n v="-170"/>
  </r>
  <r>
    <x v="0"/>
    <x v="10"/>
    <x v="218"/>
    <n v="3568"/>
    <n v="41"/>
    <n v="1123"/>
    <n v="2404"/>
    <n v="-53"/>
  </r>
  <r>
    <x v="0"/>
    <x v="10"/>
    <x v="219"/>
    <n v="3451"/>
    <n v="16"/>
    <n v="2186"/>
    <n v="1249"/>
    <n v="-130"/>
  </r>
  <r>
    <x v="0"/>
    <x v="10"/>
    <x v="220"/>
    <n v="2570"/>
    <n v="38"/>
    <n v="987"/>
    <n v="1545"/>
    <n v="-93"/>
  </r>
  <r>
    <x v="0"/>
    <x v="10"/>
    <x v="221"/>
    <n v="2456"/>
    <n v="36"/>
    <n v="1045"/>
    <n v="1375"/>
    <n v="-47"/>
  </r>
  <r>
    <x v="0"/>
    <x v="10"/>
    <x v="222"/>
    <n v="2427"/>
    <n v="15"/>
    <n v="1255"/>
    <n v="1157"/>
    <n v="-63"/>
  </r>
  <r>
    <x v="0"/>
    <x v="10"/>
    <x v="223"/>
    <n v="2345"/>
    <n v="36"/>
    <n v="733"/>
    <n v="1576"/>
    <n v="-227"/>
  </r>
  <r>
    <x v="0"/>
    <x v="10"/>
    <x v="224"/>
    <n v="1974"/>
    <n v="26"/>
    <n v="627"/>
    <n v="1321"/>
    <n v="-112"/>
  </r>
  <r>
    <x v="1"/>
    <x v="0"/>
    <x v="0"/>
    <n v="36614"/>
    <n v="315"/>
    <n v="17311"/>
    <n v="18988"/>
    <n v="1238"/>
  </r>
  <r>
    <x v="1"/>
    <x v="0"/>
    <x v="1"/>
    <n v="19468"/>
    <n v="598"/>
    <n v="6262"/>
    <n v="12608"/>
    <n v="-267"/>
  </r>
  <r>
    <x v="1"/>
    <x v="0"/>
    <x v="2"/>
    <n v="7313"/>
    <n v="73"/>
    <n v="1407"/>
    <n v="5833"/>
    <n v="-298"/>
  </r>
  <r>
    <x v="1"/>
    <x v="0"/>
    <x v="3"/>
    <n v="6142"/>
    <n v="92"/>
    <n v="1440"/>
    <n v="4610"/>
    <n v="39"/>
  </r>
  <r>
    <x v="1"/>
    <x v="0"/>
    <x v="4"/>
    <n v="6035"/>
    <n v="63"/>
    <n v="2713"/>
    <n v="3259"/>
    <n v="59"/>
  </r>
  <r>
    <x v="1"/>
    <x v="0"/>
    <x v="5"/>
    <n v="5797"/>
    <n v="103"/>
    <n v="2688"/>
    <n v="3006"/>
    <n v="23"/>
  </r>
  <r>
    <x v="1"/>
    <x v="0"/>
    <x v="6"/>
    <n v="5282"/>
    <n v="62"/>
    <n v="2500"/>
    <n v="2720"/>
    <n v="23"/>
  </r>
  <r>
    <x v="1"/>
    <x v="0"/>
    <x v="7"/>
    <n v="4348"/>
    <n v="88"/>
    <n v="1246"/>
    <n v="3014"/>
    <n v="114"/>
  </r>
  <r>
    <x v="1"/>
    <x v="0"/>
    <x v="8"/>
    <n v="4335"/>
    <n v="53"/>
    <n v="1574"/>
    <n v="2708"/>
    <n v="-121"/>
  </r>
  <r>
    <x v="1"/>
    <x v="0"/>
    <x v="9"/>
    <n v="4007"/>
    <n v="202"/>
    <n v="378"/>
    <n v="3427"/>
    <n v="-110"/>
  </r>
  <r>
    <x v="1"/>
    <x v="0"/>
    <x v="10"/>
    <n v="3792"/>
    <n v="72"/>
    <n v="1527"/>
    <n v="2193"/>
    <n v="-124"/>
  </r>
  <r>
    <x v="1"/>
    <x v="0"/>
    <x v="11"/>
    <n v="1677"/>
    <n v="60"/>
    <n v="782"/>
    <n v="835"/>
    <n v="8"/>
  </r>
  <r>
    <x v="1"/>
    <x v="0"/>
    <x v="12"/>
    <n v="1521"/>
    <n v="166"/>
    <n v="93"/>
    <n v="1262"/>
    <n v="56"/>
  </r>
  <r>
    <x v="1"/>
    <x v="0"/>
    <x v="13"/>
    <n v="1386"/>
    <n v="471"/>
    <n v="242"/>
    <n v="673"/>
    <n v="-76"/>
  </r>
  <r>
    <x v="1"/>
    <x v="0"/>
    <x v="14"/>
    <n v="1124"/>
    <n v="53"/>
    <n v="70"/>
    <n v="1001"/>
    <n v="51"/>
  </r>
  <r>
    <x v="1"/>
    <x v="0"/>
    <x v="15"/>
    <n v="644"/>
    <n v="0"/>
    <n v="644"/>
    <n v="0"/>
    <n v="53"/>
  </r>
  <r>
    <x v="1"/>
    <x v="1"/>
    <x v="16"/>
    <n v="22648"/>
    <n v="207"/>
    <n v="9237"/>
    <n v="13204"/>
    <n v="-80"/>
  </r>
  <r>
    <x v="1"/>
    <x v="1"/>
    <x v="17"/>
    <n v="21331"/>
    <n v="171"/>
    <n v="9453"/>
    <n v="11707"/>
    <n v="-603"/>
  </r>
  <r>
    <x v="1"/>
    <x v="1"/>
    <x v="18"/>
    <n v="18920"/>
    <n v="209"/>
    <n v="4831"/>
    <n v="13880"/>
    <n v="735"/>
  </r>
  <r>
    <x v="1"/>
    <x v="1"/>
    <x v="19"/>
    <n v="16831"/>
    <n v="179"/>
    <n v="8313"/>
    <n v="8339"/>
    <n v="-798"/>
  </r>
  <r>
    <x v="1"/>
    <x v="1"/>
    <x v="20"/>
    <n v="15387"/>
    <n v="105"/>
    <n v="5876"/>
    <n v="9406"/>
    <n v="-656"/>
  </r>
  <r>
    <x v="1"/>
    <x v="1"/>
    <x v="21"/>
    <n v="9118"/>
    <n v="168"/>
    <n v="3042"/>
    <n v="5908"/>
    <n v="278"/>
  </r>
  <r>
    <x v="1"/>
    <x v="1"/>
    <x v="22"/>
    <n v="8333"/>
    <n v="97"/>
    <n v="3930"/>
    <n v="4306"/>
    <n v="-15"/>
  </r>
  <r>
    <x v="1"/>
    <x v="1"/>
    <x v="23"/>
    <n v="7555"/>
    <n v="62"/>
    <n v="3599"/>
    <n v="3894"/>
    <n v="-292"/>
  </r>
  <r>
    <x v="1"/>
    <x v="1"/>
    <x v="24"/>
    <n v="4211"/>
    <n v="189"/>
    <n v="1632"/>
    <n v="2390"/>
    <n v="242"/>
  </r>
  <r>
    <x v="1"/>
    <x v="1"/>
    <x v="25"/>
    <n v="3855"/>
    <n v="106"/>
    <n v="968"/>
    <n v="2781"/>
    <n v="-45"/>
  </r>
  <r>
    <x v="1"/>
    <x v="1"/>
    <x v="26"/>
    <n v="2785"/>
    <n v="102"/>
    <n v="194"/>
    <n v="2489"/>
    <n v="77"/>
  </r>
  <r>
    <x v="1"/>
    <x v="1"/>
    <x v="27"/>
    <n v="2609"/>
    <n v="129"/>
    <n v="703"/>
    <n v="1777"/>
    <n v="-61"/>
  </r>
  <r>
    <x v="1"/>
    <x v="1"/>
    <x v="28"/>
    <n v="2296"/>
    <n v="115"/>
    <n v="621"/>
    <n v="1560"/>
    <n v="106"/>
  </r>
  <r>
    <x v="1"/>
    <x v="1"/>
    <x v="29"/>
    <n v="2190"/>
    <n v="177"/>
    <n v="299"/>
    <n v="1714"/>
    <n v="28"/>
  </r>
  <r>
    <x v="1"/>
    <x v="1"/>
    <x v="30"/>
    <n v="2073"/>
    <n v="0"/>
    <n v="2073"/>
    <n v="0"/>
    <n v="95"/>
  </r>
  <r>
    <x v="1"/>
    <x v="1"/>
    <x v="31"/>
    <n v="2130"/>
    <n v="58"/>
    <n v="74"/>
    <n v="1998"/>
    <n v="-180"/>
  </r>
  <r>
    <x v="1"/>
    <x v="2"/>
    <x v="32"/>
    <n v="26600"/>
    <n v="333"/>
    <n v="11597"/>
    <n v="14670"/>
    <n v="234"/>
  </r>
  <r>
    <x v="1"/>
    <x v="2"/>
    <x v="33"/>
    <n v="16449"/>
    <n v="129"/>
    <n v="6841"/>
    <n v="9479"/>
    <n v="426"/>
  </r>
  <r>
    <x v="1"/>
    <x v="2"/>
    <x v="34"/>
    <n v="12573"/>
    <n v="142"/>
    <n v="5963"/>
    <n v="6468"/>
    <n v="-182"/>
  </r>
  <r>
    <x v="1"/>
    <x v="2"/>
    <x v="35"/>
    <n v="4931"/>
    <n v="128"/>
    <n v="1684"/>
    <n v="3119"/>
    <n v="105"/>
  </r>
  <r>
    <x v="1"/>
    <x v="2"/>
    <x v="36"/>
    <n v="4507"/>
    <n v="167"/>
    <n v="1174"/>
    <n v="3166"/>
    <n v="91"/>
  </r>
  <r>
    <x v="1"/>
    <x v="2"/>
    <x v="37"/>
    <n v="4244"/>
    <n v="95"/>
    <n v="1548"/>
    <n v="2601"/>
    <n v="250"/>
  </r>
  <r>
    <x v="1"/>
    <x v="2"/>
    <x v="38"/>
    <n v="3333"/>
    <n v="169"/>
    <n v="1148"/>
    <n v="2016"/>
    <n v="126"/>
  </r>
  <r>
    <x v="1"/>
    <x v="2"/>
    <x v="39"/>
    <n v="3492"/>
    <n v="59"/>
    <n v="1237"/>
    <n v="2196"/>
    <n v="-118"/>
  </r>
  <r>
    <x v="1"/>
    <x v="2"/>
    <x v="40"/>
    <n v="3075"/>
    <n v="99"/>
    <n v="396"/>
    <n v="2580"/>
    <n v="-96"/>
  </r>
  <r>
    <x v="1"/>
    <x v="2"/>
    <x v="41"/>
    <n v="2792"/>
    <n v="76"/>
    <n v="1079"/>
    <n v="1637"/>
    <n v="66"/>
  </r>
  <r>
    <x v="1"/>
    <x v="2"/>
    <x v="42"/>
    <n v="2366"/>
    <n v="210"/>
    <n v="0"/>
    <n v="2156"/>
    <n v="-9"/>
  </r>
  <r>
    <x v="1"/>
    <x v="2"/>
    <x v="43"/>
    <n v="1989"/>
    <n v="27"/>
    <n v="48"/>
    <n v="1914"/>
    <n v="20"/>
  </r>
  <r>
    <x v="1"/>
    <x v="2"/>
    <x v="44"/>
    <n v="2012"/>
    <n v="75"/>
    <n v="324"/>
    <n v="1613"/>
    <n v="-26"/>
  </r>
  <r>
    <x v="1"/>
    <x v="2"/>
    <x v="45"/>
    <n v="1988"/>
    <n v="105"/>
    <n v="2"/>
    <n v="1881"/>
    <n v="-55"/>
  </r>
  <r>
    <x v="1"/>
    <x v="2"/>
    <x v="46"/>
    <n v="1592"/>
    <n v="225"/>
    <n v="145"/>
    <n v="1222"/>
    <n v="31"/>
  </r>
  <r>
    <x v="1"/>
    <x v="2"/>
    <x v="47"/>
    <n v="1284"/>
    <n v="74"/>
    <n v="55"/>
    <n v="1155"/>
    <n v="8"/>
  </r>
  <r>
    <x v="1"/>
    <x v="2"/>
    <x v="48"/>
    <n v="1306"/>
    <n v="1277"/>
    <n v="29"/>
    <n v="0"/>
    <n v="-111"/>
  </r>
  <r>
    <x v="1"/>
    <x v="2"/>
    <x v="49"/>
    <n v="1052"/>
    <n v="87"/>
    <n v="99"/>
    <n v="866"/>
    <n v="-18"/>
  </r>
  <r>
    <x v="1"/>
    <x v="3"/>
    <x v="50"/>
    <n v="22210"/>
    <n v="289"/>
    <n v="11749"/>
    <n v="10172"/>
    <n v="-501"/>
  </r>
  <r>
    <x v="1"/>
    <x v="3"/>
    <x v="51"/>
    <n v="9056"/>
    <n v="133"/>
    <n v="4766"/>
    <n v="4157"/>
    <n v="-307"/>
  </r>
  <r>
    <x v="1"/>
    <x v="3"/>
    <x v="52"/>
    <n v="7853"/>
    <n v="174"/>
    <n v="4695"/>
    <n v="2984"/>
    <n v="-245"/>
  </r>
  <r>
    <x v="1"/>
    <x v="3"/>
    <x v="53"/>
    <n v="7028"/>
    <n v="174"/>
    <n v="2560"/>
    <n v="4294"/>
    <n v="423"/>
  </r>
  <r>
    <x v="1"/>
    <x v="3"/>
    <x v="54"/>
    <n v="7294"/>
    <n v="92"/>
    <n v="4646"/>
    <n v="2556"/>
    <n v="-97"/>
  </r>
  <r>
    <x v="1"/>
    <x v="3"/>
    <x v="55"/>
    <n v="6953"/>
    <n v="122"/>
    <n v="3228"/>
    <n v="3603"/>
    <n v="-293"/>
  </r>
  <r>
    <x v="1"/>
    <x v="3"/>
    <x v="56"/>
    <n v="5594"/>
    <n v="0"/>
    <n v="5594"/>
    <n v="0"/>
    <n v="513"/>
  </r>
  <r>
    <x v="1"/>
    <x v="3"/>
    <x v="57"/>
    <n v="4299"/>
    <n v="214"/>
    <n v="1020"/>
    <n v="3065"/>
    <n v="-165"/>
  </r>
  <r>
    <x v="1"/>
    <x v="3"/>
    <x v="58"/>
    <n v="3956"/>
    <n v="190"/>
    <n v="1850"/>
    <n v="1916"/>
    <n v="118"/>
  </r>
  <r>
    <x v="1"/>
    <x v="3"/>
    <x v="59"/>
    <n v="4083"/>
    <n v="559"/>
    <n v="997"/>
    <n v="2527"/>
    <n v="-29"/>
  </r>
  <r>
    <x v="1"/>
    <x v="3"/>
    <x v="60"/>
    <n v="3290"/>
    <n v="132"/>
    <n v="1459"/>
    <n v="1699"/>
    <n v="-13"/>
  </r>
  <r>
    <x v="1"/>
    <x v="3"/>
    <x v="61"/>
    <n v="2261"/>
    <n v="2190"/>
    <n v="71"/>
    <n v="0"/>
    <n v="18"/>
  </r>
  <r>
    <x v="1"/>
    <x v="3"/>
    <x v="62"/>
    <n v="1976"/>
    <n v="1678"/>
    <n v="298"/>
    <n v="0"/>
    <n v="193"/>
  </r>
  <r>
    <x v="1"/>
    <x v="3"/>
    <x v="63"/>
    <n v="1791"/>
    <n v="217"/>
    <n v="536"/>
    <n v="1038"/>
    <n v="-13"/>
  </r>
  <r>
    <x v="1"/>
    <x v="3"/>
    <x v="64"/>
    <n v="1746"/>
    <n v="103"/>
    <n v="421"/>
    <n v="1222"/>
    <n v="-65"/>
  </r>
  <r>
    <x v="1"/>
    <x v="3"/>
    <x v="65"/>
    <n v="1488"/>
    <n v="124"/>
    <n v="129"/>
    <n v="1235"/>
    <n v="-44"/>
  </r>
  <r>
    <x v="1"/>
    <x v="3"/>
    <x v="66"/>
    <n v="1408"/>
    <n v="998"/>
    <n v="173"/>
    <n v="237"/>
    <n v="18"/>
  </r>
  <r>
    <x v="1"/>
    <x v="3"/>
    <x v="67"/>
    <n v="1337"/>
    <n v="1309"/>
    <n v="28"/>
    <n v="0"/>
    <n v="-73"/>
  </r>
  <r>
    <x v="1"/>
    <x v="3"/>
    <x v="68"/>
    <n v="700"/>
    <n v="0"/>
    <n v="700"/>
    <n v="0"/>
    <n v="134"/>
  </r>
  <r>
    <x v="1"/>
    <x v="4"/>
    <x v="69"/>
    <n v="230121"/>
    <n v="0"/>
    <n v="230121"/>
    <n v="0"/>
    <n v="32338"/>
  </r>
  <r>
    <x v="1"/>
    <x v="4"/>
    <x v="70"/>
    <n v="257316"/>
    <n v="3682"/>
    <n v="130396"/>
    <n v="123238"/>
    <n v="-3108"/>
  </r>
  <r>
    <x v="1"/>
    <x v="4"/>
    <x v="71"/>
    <n v="92647"/>
    <n v="2424"/>
    <n v="50086"/>
    <n v="40137"/>
    <n v="3341"/>
  </r>
  <r>
    <x v="1"/>
    <x v="4"/>
    <x v="72"/>
    <n v="86795"/>
    <n v="0"/>
    <n v="86795"/>
    <n v="0"/>
    <n v="-3492"/>
  </r>
  <r>
    <x v="1"/>
    <x v="4"/>
    <x v="73"/>
    <n v="57194"/>
    <n v="44805"/>
    <n v="5109"/>
    <n v="7280"/>
    <n v="-8042"/>
  </r>
  <r>
    <x v="1"/>
    <x v="4"/>
    <x v="74"/>
    <n v="32375"/>
    <n v="269"/>
    <n v="2757"/>
    <n v="29349"/>
    <n v="1661"/>
  </r>
  <r>
    <x v="1"/>
    <x v="4"/>
    <x v="75"/>
    <n v="27868"/>
    <n v="2221"/>
    <n v="4465"/>
    <n v="21182"/>
    <n v="3764"/>
  </r>
  <r>
    <x v="1"/>
    <x v="4"/>
    <x v="76"/>
    <n v="24167"/>
    <n v="2662"/>
    <n v="4993"/>
    <n v="16512"/>
    <n v="5587"/>
  </r>
  <r>
    <x v="1"/>
    <x v="4"/>
    <x v="77"/>
    <n v="28569"/>
    <n v="28081"/>
    <n v="488"/>
    <n v="0"/>
    <n v="-2399"/>
  </r>
  <r>
    <x v="1"/>
    <x v="4"/>
    <x v="78"/>
    <n v="27358"/>
    <n v="26728"/>
    <n v="630"/>
    <n v="0"/>
    <n v="-2684"/>
  </r>
  <r>
    <x v="1"/>
    <x v="4"/>
    <x v="79"/>
    <n v="25862"/>
    <n v="395"/>
    <n v="8542"/>
    <n v="16925"/>
    <n v="-2551"/>
  </r>
  <r>
    <x v="1"/>
    <x v="4"/>
    <x v="80"/>
    <n v="23581"/>
    <n v="44"/>
    <n v="6307"/>
    <n v="17230"/>
    <n v="-1147"/>
  </r>
  <r>
    <x v="1"/>
    <x v="4"/>
    <x v="81"/>
    <n v="16530"/>
    <n v="0"/>
    <n v="16530"/>
    <n v="0"/>
    <n v="3287"/>
  </r>
  <r>
    <x v="1"/>
    <x v="4"/>
    <x v="82"/>
    <n v="16064"/>
    <n v="0"/>
    <n v="3663"/>
    <n v="12401"/>
    <n v="1775"/>
  </r>
  <r>
    <x v="1"/>
    <x v="4"/>
    <x v="83"/>
    <n v="12904"/>
    <n v="10076"/>
    <n v="666"/>
    <n v="2162"/>
    <n v="521"/>
  </r>
  <r>
    <x v="1"/>
    <x v="4"/>
    <x v="84"/>
    <n v="10040"/>
    <n v="60"/>
    <n v="410"/>
    <n v="9570"/>
    <n v="-533"/>
  </r>
  <r>
    <x v="1"/>
    <x v="4"/>
    <x v="85"/>
    <n v="5980"/>
    <n v="36"/>
    <n v="3065"/>
    <n v="2879"/>
    <n v="808"/>
  </r>
  <r>
    <x v="1"/>
    <x v="4"/>
    <x v="86"/>
    <n v="5447"/>
    <n v="0"/>
    <n v="5447"/>
    <n v="0"/>
    <n v="641"/>
  </r>
  <r>
    <x v="1"/>
    <x v="4"/>
    <x v="87"/>
    <n v="4423"/>
    <n v="4"/>
    <n v="1363"/>
    <n v="3056"/>
    <n v="253"/>
  </r>
  <r>
    <x v="1"/>
    <x v="4"/>
    <x v="88"/>
    <n v="1733"/>
    <n v="0"/>
    <n v="1733"/>
    <n v="0"/>
    <n v="554"/>
  </r>
  <r>
    <x v="1"/>
    <x v="5"/>
    <x v="89"/>
    <n v="63268"/>
    <n v="527"/>
    <n v="29495"/>
    <n v="33246"/>
    <n v="697"/>
  </r>
  <r>
    <x v="1"/>
    <x v="5"/>
    <x v="90"/>
    <n v="21726"/>
    <n v="284"/>
    <n v="10041"/>
    <n v="11401"/>
    <n v="-349"/>
  </r>
  <r>
    <x v="1"/>
    <x v="5"/>
    <x v="91"/>
    <n v="13458"/>
    <n v="73"/>
    <n v="3100"/>
    <n v="10285"/>
    <n v="-86"/>
  </r>
  <r>
    <x v="1"/>
    <x v="5"/>
    <x v="92"/>
    <n v="8047"/>
    <n v="60"/>
    <n v="2699"/>
    <n v="5288"/>
    <n v="988"/>
  </r>
  <r>
    <x v="1"/>
    <x v="5"/>
    <x v="93"/>
    <n v="7492"/>
    <n v="51"/>
    <n v="1445"/>
    <n v="5996"/>
    <n v="-457"/>
  </r>
  <r>
    <x v="1"/>
    <x v="5"/>
    <x v="94"/>
    <n v="5206"/>
    <n v="97"/>
    <n v="981"/>
    <n v="4128"/>
    <n v="-9"/>
  </r>
  <r>
    <x v="1"/>
    <x v="5"/>
    <x v="95"/>
    <n v="4183"/>
    <n v="50"/>
    <n v="1059"/>
    <n v="3074"/>
    <n v="89"/>
  </r>
  <r>
    <x v="1"/>
    <x v="5"/>
    <x v="96"/>
    <n v="3583"/>
    <n v="64"/>
    <n v="1014"/>
    <n v="2505"/>
    <n v="-57"/>
  </r>
  <r>
    <x v="1"/>
    <x v="5"/>
    <x v="97"/>
    <n v="3561"/>
    <n v="61"/>
    <n v="729"/>
    <n v="2771"/>
    <n v="-36"/>
  </r>
  <r>
    <x v="1"/>
    <x v="5"/>
    <x v="98"/>
    <n v="2366"/>
    <n v="80"/>
    <n v="0"/>
    <n v="2286"/>
    <n v="150"/>
  </r>
  <r>
    <x v="1"/>
    <x v="5"/>
    <x v="99"/>
    <n v="2278"/>
    <n v="90"/>
    <n v="97"/>
    <n v="2091"/>
    <n v="-18"/>
  </r>
  <r>
    <x v="1"/>
    <x v="5"/>
    <x v="100"/>
    <n v="2138"/>
    <n v="67"/>
    <n v="145"/>
    <n v="1926"/>
    <n v="67"/>
  </r>
  <r>
    <x v="1"/>
    <x v="5"/>
    <x v="101"/>
    <n v="1635"/>
    <n v="62"/>
    <n v="403"/>
    <n v="1170"/>
    <n v="105"/>
  </r>
  <r>
    <x v="1"/>
    <x v="5"/>
    <x v="102"/>
    <n v="1395"/>
    <n v="0"/>
    <n v="1395"/>
    <n v="0"/>
    <n v="1"/>
  </r>
  <r>
    <x v="1"/>
    <x v="6"/>
    <x v="103"/>
    <n v="26315"/>
    <n v="459"/>
    <n v="17147"/>
    <n v="8709"/>
    <n v="-694"/>
  </r>
  <r>
    <x v="1"/>
    <x v="6"/>
    <x v="104"/>
    <n v="9054"/>
    <n v="140"/>
    <n v="3921"/>
    <n v="4993"/>
    <n v="174"/>
  </r>
  <r>
    <x v="1"/>
    <x v="6"/>
    <x v="105"/>
    <n v="8205"/>
    <n v="144"/>
    <n v="5263"/>
    <n v="2798"/>
    <n v="619"/>
  </r>
  <r>
    <x v="1"/>
    <x v="6"/>
    <x v="106"/>
    <n v="7793"/>
    <n v="241"/>
    <n v="5582"/>
    <n v="1970"/>
    <n v="-29"/>
  </r>
  <r>
    <x v="1"/>
    <x v="6"/>
    <x v="107"/>
    <n v="6249"/>
    <n v="193"/>
    <n v="3777"/>
    <n v="2279"/>
    <n v="155"/>
  </r>
  <r>
    <x v="1"/>
    <x v="6"/>
    <x v="108"/>
    <n v="5940"/>
    <n v="155"/>
    <n v="2918"/>
    <n v="2867"/>
    <n v="175"/>
  </r>
  <r>
    <x v="1"/>
    <x v="6"/>
    <x v="109"/>
    <n v="4978"/>
    <n v="123"/>
    <n v="2733"/>
    <n v="2122"/>
    <n v="240"/>
  </r>
  <r>
    <x v="1"/>
    <x v="6"/>
    <x v="110"/>
    <n v="3800"/>
    <n v="283"/>
    <n v="2028"/>
    <n v="1489"/>
    <n v="6"/>
  </r>
  <r>
    <x v="1"/>
    <x v="6"/>
    <x v="111"/>
    <n v="3424"/>
    <n v="193"/>
    <n v="568"/>
    <n v="2663"/>
    <n v="-15"/>
  </r>
  <r>
    <x v="1"/>
    <x v="6"/>
    <x v="112"/>
    <n v="3024"/>
    <n v="1600"/>
    <n v="1202"/>
    <n v="222"/>
    <n v="92"/>
  </r>
  <r>
    <x v="1"/>
    <x v="6"/>
    <x v="113"/>
    <n v="2518"/>
    <n v="750"/>
    <n v="1089"/>
    <n v="679"/>
    <n v="-48"/>
  </r>
  <r>
    <x v="1"/>
    <x v="6"/>
    <x v="114"/>
    <n v="2456"/>
    <n v="120"/>
    <n v="484"/>
    <n v="1852"/>
    <n v="-6"/>
  </r>
  <r>
    <x v="1"/>
    <x v="6"/>
    <x v="115"/>
    <n v="2039"/>
    <n v="117"/>
    <n v="869"/>
    <n v="1053"/>
    <n v="-187"/>
  </r>
  <r>
    <x v="1"/>
    <x v="6"/>
    <x v="116"/>
    <n v="1845"/>
    <n v="1807"/>
    <n v="38"/>
    <n v="0"/>
    <n v="-2"/>
  </r>
  <r>
    <x v="1"/>
    <x v="6"/>
    <x v="117"/>
    <n v="1589"/>
    <n v="157"/>
    <n v="892"/>
    <n v="540"/>
    <n v="-60"/>
  </r>
  <r>
    <x v="1"/>
    <x v="6"/>
    <x v="118"/>
    <n v="1264"/>
    <n v="142"/>
    <n v="0"/>
    <n v="1122"/>
    <n v="228"/>
  </r>
  <r>
    <x v="1"/>
    <x v="6"/>
    <x v="119"/>
    <n v="1269"/>
    <n v="30"/>
    <n v="606"/>
    <n v="633"/>
    <n v="-51"/>
  </r>
  <r>
    <x v="1"/>
    <x v="6"/>
    <x v="120"/>
    <n v="1188"/>
    <n v="1116"/>
    <n v="63"/>
    <n v="9"/>
    <n v="5"/>
  </r>
  <r>
    <x v="1"/>
    <x v="7"/>
    <x v="121"/>
    <n v="75630"/>
    <n v="1056"/>
    <n v="38498"/>
    <n v="36076"/>
    <n v="1173"/>
  </r>
  <r>
    <x v="1"/>
    <x v="7"/>
    <x v="122"/>
    <n v="18414"/>
    <n v="231"/>
    <n v="6805"/>
    <n v="11378"/>
    <n v="754"/>
  </r>
  <r>
    <x v="1"/>
    <x v="7"/>
    <x v="123"/>
    <n v="10714"/>
    <n v="183"/>
    <n v="4933"/>
    <n v="5598"/>
    <n v="235"/>
  </r>
  <r>
    <x v="1"/>
    <x v="7"/>
    <x v="124"/>
    <n v="9259"/>
    <n v="0"/>
    <n v="9259"/>
    <n v="0"/>
    <n v="40"/>
  </r>
  <r>
    <x v="1"/>
    <x v="7"/>
    <x v="125"/>
    <n v="8501"/>
    <n v="135"/>
    <n v="3323"/>
    <n v="5043"/>
    <n v="215"/>
  </r>
  <r>
    <x v="1"/>
    <x v="7"/>
    <x v="126"/>
    <n v="7667"/>
    <n v="149"/>
    <n v="2914"/>
    <n v="4604"/>
    <n v="233"/>
  </r>
  <r>
    <x v="1"/>
    <x v="7"/>
    <x v="127"/>
    <n v="7209"/>
    <n v="301"/>
    <n v="3406"/>
    <n v="3502"/>
    <n v="634"/>
  </r>
  <r>
    <x v="1"/>
    <x v="7"/>
    <x v="128"/>
    <n v="7628"/>
    <n v="104"/>
    <n v="3024"/>
    <n v="4500"/>
    <n v="-152"/>
  </r>
  <r>
    <x v="1"/>
    <x v="7"/>
    <x v="129"/>
    <n v="7149"/>
    <n v="214"/>
    <n v="3087"/>
    <n v="3848"/>
    <n v="-6"/>
  </r>
  <r>
    <x v="1"/>
    <x v="7"/>
    <x v="130"/>
    <n v="4873"/>
    <n v="144"/>
    <n v="2657"/>
    <n v="2072"/>
    <n v="372"/>
  </r>
  <r>
    <x v="1"/>
    <x v="7"/>
    <x v="131"/>
    <n v="4846"/>
    <n v="136"/>
    <n v="2217"/>
    <n v="2493"/>
    <n v="220"/>
  </r>
  <r>
    <x v="1"/>
    <x v="7"/>
    <x v="132"/>
    <n v="4625"/>
    <n v="234"/>
    <n v="455"/>
    <n v="3936"/>
    <n v="-127"/>
  </r>
  <r>
    <x v="1"/>
    <x v="7"/>
    <x v="133"/>
    <n v="2763"/>
    <n v="250"/>
    <n v="72"/>
    <n v="2441"/>
    <n v="85"/>
  </r>
  <r>
    <x v="1"/>
    <x v="7"/>
    <x v="134"/>
    <n v="2487"/>
    <n v="200"/>
    <n v="227"/>
    <n v="2060"/>
    <n v="54"/>
  </r>
  <r>
    <x v="1"/>
    <x v="7"/>
    <x v="135"/>
    <n v="2374"/>
    <n v="180"/>
    <n v="398"/>
    <n v="1796"/>
    <n v="68"/>
  </r>
  <r>
    <x v="1"/>
    <x v="7"/>
    <x v="136"/>
    <n v="1836"/>
    <n v="79"/>
    <n v="92"/>
    <n v="1665"/>
    <n v="60"/>
  </r>
  <r>
    <x v="1"/>
    <x v="7"/>
    <x v="137"/>
    <n v="1792"/>
    <n v="55"/>
    <n v="187"/>
    <n v="1550"/>
    <n v="100"/>
  </r>
  <r>
    <x v="1"/>
    <x v="7"/>
    <x v="138"/>
    <n v="1505"/>
    <n v="1505"/>
    <n v="0"/>
    <n v="0"/>
    <n v="-6"/>
  </r>
  <r>
    <x v="1"/>
    <x v="7"/>
    <x v="139"/>
    <n v="1395"/>
    <n v="62"/>
    <n v="80"/>
    <n v="1253"/>
    <n v="-16"/>
  </r>
  <r>
    <x v="1"/>
    <x v="7"/>
    <x v="140"/>
    <n v="1403"/>
    <n v="1403"/>
    <n v="0"/>
    <n v="0"/>
    <n v="-63"/>
  </r>
  <r>
    <x v="1"/>
    <x v="7"/>
    <x v="141"/>
    <n v="1485"/>
    <n v="0"/>
    <n v="1485"/>
    <n v="0"/>
    <n v="-209"/>
  </r>
  <r>
    <x v="1"/>
    <x v="7"/>
    <x v="142"/>
    <n v="909"/>
    <n v="909"/>
    <n v="0"/>
    <n v="0"/>
    <n v="106"/>
  </r>
  <r>
    <x v="1"/>
    <x v="7"/>
    <x v="143"/>
    <n v="777"/>
    <n v="777"/>
    <n v="0"/>
    <n v="0"/>
    <n v="-106"/>
  </r>
  <r>
    <x v="1"/>
    <x v="7"/>
    <x v="144"/>
    <n v="715"/>
    <n v="715"/>
    <n v="0"/>
    <n v="0"/>
    <n v="-67"/>
  </r>
  <r>
    <x v="1"/>
    <x v="8"/>
    <x v="145"/>
    <n v="23716"/>
    <n v="121"/>
    <n v="12091"/>
    <n v="11504"/>
    <n v="-87"/>
  </r>
  <r>
    <x v="1"/>
    <x v="8"/>
    <x v="146"/>
    <n v="23218"/>
    <n v="393"/>
    <n v="12051"/>
    <n v="10774"/>
    <n v="103"/>
  </r>
  <r>
    <x v="1"/>
    <x v="8"/>
    <x v="147"/>
    <n v="18497"/>
    <n v="1658"/>
    <n v="7220"/>
    <n v="9619"/>
    <n v="-1683"/>
  </r>
  <r>
    <x v="1"/>
    <x v="8"/>
    <x v="148"/>
    <n v="13172"/>
    <n v="55"/>
    <n v="7230"/>
    <n v="5887"/>
    <n v="-76"/>
  </r>
  <r>
    <x v="1"/>
    <x v="8"/>
    <x v="149"/>
    <n v="12586"/>
    <n v="64"/>
    <n v="6152"/>
    <n v="6370"/>
    <n v="-131"/>
  </r>
  <r>
    <x v="1"/>
    <x v="8"/>
    <x v="150"/>
    <n v="6793"/>
    <n v="41"/>
    <n v="3372"/>
    <n v="3380"/>
    <n v="-59"/>
  </r>
  <r>
    <x v="1"/>
    <x v="8"/>
    <x v="151"/>
    <n v="5536"/>
    <n v="181"/>
    <n v="1029"/>
    <n v="4326"/>
    <n v="57"/>
  </r>
  <r>
    <x v="1"/>
    <x v="8"/>
    <x v="152"/>
    <n v="5366"/>
    <n v="78"/>
    <n v="2946"/>
    <n v="2342"/>
    <n v="30"/>
  </r>
  <r>
    <x v="1"/>
    <x v="8"/>
    <x v="153"/>
    <n v="5453"/>
    <n v="106"/>
    <n v="2564"/>
    <n v="2783"/>
    <n v="-158"/>
  </r>
  <r>
    <x v="1"/>
    <x v="8"/>
    <x v="154"/>
    <n v="4431"/>
    <n v="45"/>
    <n v="2118"/>
    <n v="2268"/>
    <n v="-61"/>
  </r>
  <r>
    <x v="1"/>
    <x v="8"/>
    <x v="155"/>
    <n v="4442"/>
    <n v="40"/>
    <n v="1656"/>
    <n v="2746"/>
    <n v="-193"/>
  </r>
  <r>
    <x v="1"/>
    <x v="8"/>
    <x v="156"/>
    <n v="3779"/>
    <n v="117"/>
    <n v="1156"/>
    <n v="2506"/>
    <n v="-165"/>
  </r>
  <r>
    <x v="1"/>
    <x v="8"/>
    <x v="157"/>
    <n v="2795"/>
    <n v="76"/>
    <n v="220"/>
    <n v="2499"/>
    <n v="-97"/>
  </r>
  <r>
    <x v="1"/>
    <x v="8"/>
    <x v="158"/>
    <n v="2592"/>
    <n v="61"/>
    <n v="828"/>
    <n v="1703"/>
    <n v="-65"/>
  </r>
  <r>
    <x v="1"/>
    <x v="8"/>
    <x v="159"/>
    <n v="2520"/>
    <n v="57"/>
    <n v="1094"/>
    <n v="1369"/>
    <n v="-9"/>
  </r>
  <r>
    <x v="1"/>
    <x v="8"/>
    <x v="160"/>
    <n v="1969"/>
    <n v="78"/>
    <n v="7"/>
    <n v="1884"/>
    <n v="115"/>
  </r>
  <r>
    <x v="1"/>
    <x v="8"/>
    <x v="161"/>
    <n v="1945"/>
    <n v="135"/>
    <n v="249"/>
    <n v="1561"/>
    <n v="-147"/>
  </r>
  <r>
    <x v="1"/>
    <x v="9"/>
    <x v="162"/>
    <n v="84102"/>
    <n v="1309"/>
    <n v="45660"/>
    <n v="37133"/>
    <n v="4951"/>
  </r>
  <r>
    <x v="1"/>
    <x v="9"/>
    <x v="163"/>
    <n v="27068"/>
    <n v="1028"/>
    <n v="18505"/>
    <n v="7535"/>
    <n v="-151"/>
  </r>
  <r>
    <x v="1"/>
    <x v="9"/>
    <x v="164"/>
    <n v="13313"/>
    <n v="3"/>
    <n v="3623"/>
    <n v="9687"/>
    <n v="29"/>
  </r>
  <r>
    <x v="1"/>
    <x v="9"/>
    <x v="165"/>
    <n v="12070"/>
    <n v="0"/>
    <n v="328"/>
    <n v="11742"/>
    <n v="-373"/>
  </r>
  <r>
    <x v="1"/>
    <x v="9"/>
    <x v="166"/>
    <n v="11956"/>
    <n v="137"/>
    <n v="5639"/>
    <n v="6180"/>
    <n v="-498"/>
  </r>
  <r>
    <x v="1"/>
    <x v="9"/>
    <x v="167"/>
    <n v="9132"/>
    <n v="108"/>
    <n v="3095"/>
    <n v="5929"/>
    <n v="355"/>
  </r>
  <r>
    <x v="1"/>
    <x v="9"/>
    <x v="168"/>
    <n v="8159"/>
    <n v="280"/>
    <n v="1745"/>
    <n v="6134"/>
    <n v="368"/>
  </r>
  <r>
    <x v="1"/>
    <x v="9"/>
    <x v="169"/>
    <n v="7578"/>
    <n v="82"/>
    <n v="3347"/>
    <n v="4149"/>
    <n v="-18"/>
  </r>
  <r>
    <x v="1"/>
    <x v="9"/>
    <x v="170"/>
    <n v="7204"/>
    <n v="124"/>
    <n v="3392"/>
    <n v="3688"/>
    <n v="178"/>
  </r>
  <r>
    <x v="1"/>
    <x v="9"/>
    <x v="171"/>
    <n v="6638"/>
    <n v="84"/>
    <n v="1820"/>
    <n v="4734"/>
    <n v="195"/>
  </r>
  <r>
    <x v="1"/>
    <x v="9"/>
    <x v="172"/>
    <n v="5339"/>
    <n v="111"/>
    <n v="1711"/>
    <n v="3517"/>
    <n v="239"/>
  </r>
  <r>
    <x v="1"/>
    <x v="9"/>
    <x v="173"/>
    <n v="5659"/>
    <n v="115"/>
    <n v="2340"/>
    <n v="3204"/>
    <n v="-98"/>
  </r>
  <r>
    <x v="1"/>
    <x v="9"/>
    <x v="174"/>
    <n v="5399"/>
    <n v="110"/>
    <n v="1969"/>
    <n v="3320"/>
    <n v="-121"/>
  </r>
  <r>
    <x v="1"/>
    <x v="9"/>
    <x v="175"/>
    <n v="5116"/>
    <n v="227"/>
    <n v="2424"/>
    <n v="2465"/>
    <n v="2"/>
  </r>
  <r>
    <x v="1"/>
    <x v="9"/>
    <x v="176"/>
    <n v="5066"/>
    <n v="111"/>
    <n v="2302"/>
    <n v="2653"/>
    <n v="-24"/>
  </r>
  <r>
    <x v="1"/>
    <x v="9"/>
    <x v="177"/>
    <n v="5025"/>
    <n v="17"/>
    <n v="500"/>
    <n v="4508"/>
    <n v="-35"/>
  </r>
  <r>
    <x v="1"/>
    <x v="9"/>
    <x v="178"/>
    <n v="5159"/>
    <n v="110"/>
    <n v="2303"/>
    <n v="2746"/>
    <n v="-247"/>
  </r>
  <r>
    <x v="1"/>
    <x v="9"/>
    <x v="179"/>
    <n v="5228"/>
    <n v="136"/>
    <n v="2285"/>
    <n v="2807"/>
    <n v="-318"/>
  </r>
  <r>
    <x v="1"/>
    <x v="9"/>
    <x v="180"/>
    <n v="4519"/>
    <n v="156"/>
    <n v="1745"/>
    <n v="2618"/>
    <n v="68"/>
  </r>
  <r>
    <x v="1"/>
    <x v="9"/>
    <x v="181"/>
    <n v="4415"/>
    <n v="77"/>
    <n v="1551"/>
    <n v="2787"/>
    <n v="-247"/>
  </r>
  <r>
    <x v="1"/>
    <x v="9"/>
    <x v="182"/>
    <n v="4101"/>
    <n v="104"/>
    <n v="965"/>
    <n v="3032"/>
    <n v="-168"/>
  </r>
  <r>
    <x v="1"/>
    <x v="9"/>
    <x v="183"/>
    <n v="3847"/>
    <n v="88"/>
    <n v="1183"/>
    <n v="2576"/>
    <n v="31"/>
  </r>
  <r>
    <x v="1"/>
    <x v="9"/>
    <x v="184"/>
    <n v="3630"/>
    <n v="37"/>
    <n v="758"/>
    <n v="2835"/>
    <n v="77"/>
  </r>
  <r>
    <x v="1"/>
    <x v="9"/>
    <x v="185"/>
    <n v="3469"/>
    <n v="61"/>
    <n v="315"/>
    <n v="3093"/>
    <n v="39"/>
  </r>
  <r>
    <x v="1"/>
    <x v="9"/>
    <x v="186"/>
    <n v="3016"/>
    <n v="88"/>
    <n v="1053"/>
    <n v="1875"/>
    <n v="120"/>
  </r>
  <r>
    <x v="1"/>
    <x v="9"/>
    <x v="187"/>
    <n v="2906"/>
    <n v="75"/>
    <n v="372"/>
    <n v="2459"/>
    <n v="19"/>
  </r>
  <r>
    <x v="1"/>
    <x v="9"/>
    <x v="188"/>
    <n v="2343"/>
    <n v="79"/>
    <n v="273"/>
    <n v="1991"/>
    <n v="281"/>
  </r>
  <r>
    <x v="1"/>
    <x v="9"/>
    <x v="189"/>
    <n v="2198"/>
    <n v="76"/>
    <n v="235"/>
    <n v="1887"/>
    <n v="67"/>
  </r>
  <r>
    <x v="1"/>
    <x v="9"/>
    <x v="190"/>
    <n v="2125"/>
    <n v="90"/>
    <n v="213"/>
    <n v="1822"/>
    <n v="-7"/>
  </r>
  <r>
    <x v="1"/>
    <x v="9"/>
    <x v="191"/>
    <n v="1998"/>
    <n v="191"/>
    <n v="499"/>
    <n v="1308"/>
    <n v="-32"/>
  </r>
  <r>
    <x v="1"/>
    <x v="9"/>
    <x v="192"/>
    <n v="1614"/>
    <n v="0"/>
    <n v="1614"/>
    <n v="0"/>
    <n v="226"/>
  </r>
  <r>
    <x v="1"/>
    <x v="9"/>
    <x v="193"/>
    <n v="1542"/>
    <n v="35"/>
    <n v="74"/>
    <n v="1433"/>
    <n v="54"/>
  </r>
  <r>
    <x v="1"/>
    <x v="9"/>
    <x v="194"/>
    <n v="1398"/>
    <n v="55"/>
    <n v="41"/>
    <n v="1302"/>
    <n v="33"/>
  </r>
  <r>
    <x v="1"/>
    <x v="9"/>
    <x v="195"/>
    <n v="1277"/>
    <n v="54"/>
    <n v="34"/>
    <n v="1189"/>
    <n v="57"/>
  </r>
  <r>
    <x v="1"/>
    <x v="9"/>
    <x v="196"/>
    <n v="1227"/>
    <n v="93"/>
    <n v="40"/>
    <n v="1094"/>
    <n v="-9"/>
  </r>
  <r>
    <x v="1"/>
    <x v="9"/>
    <x v="197"/>
    <n v="1125"/>
    <n v="0"/>
    <n v="1125"/>
    <n v="0"/>
    <n v="56"/>
  </r>
  <r>
    <x v="1"/>
    <x v="9"/>
    <x v="198"/>
    <n v="1032"/>
    <n v="8"/>
    <n v="7"/>
    <n v="1017"/>
    <n v="-26"/>
  </r>
  <r>
    <x v="1"/>
    <x v="10"/>
    <x v="199"/>
    <n v="33074"/>
    <n v="278"/>
    <n v="17659"/>
    <n v="15137"/>
    <n v="572"/>
  </r>
  <r>
    <x v="1"/>
    <x v="10"/>
    <x v="200"/>
    <n v="28969"/>
    <n v="203"/>
    <n v="15842"/>
    <n v="12924"/>
    <n v="-662"/>
  </r>
  <r>
    <x v="1"/>
    <x v="10"/>
    <x v="201"/>
    <n v="22394"/>
    <n v="78"/>
    <n v="9923"/>
    <n v="12393"/>
    <n v="1567"/>
  </r>
  <r>
    <x v="1"/>
    <x v="10"/>
    <x v="202"/>
    <n v="23841"/>
    <n v="105"/>
    <n v="14723"/>
    <n v="9013"/>
    <n v="-324"/>
  </r>
  <r>
    <x v="1"/>
    <x v="10"/>
    <x v="203"/>
    <n v="14555"/>
    <n v="70"/>
    <n v="7761"/>
    <n v="6724"/>
    <n v="-167"/>
  </r>
  <r>
    <x v="1"/>
    <x v="10"/>
    <x v="204"/>
    <n v="13300"/>
    <n v="56"/>
    <n v="7320"/>
    <n v="5924"/>
    <n v="-187"/>
  </r>
  <r>
    <x v="1"/>
    <x v="10"/>
    <x v="205"/>
    <n v="12631"/>
    <n v="74"/>
    <n v="6253"/>
    <n v="6304"/>
    <n v="-413"/>
  </r>
  <r>
    <x v="1"/>
    <x v="10"/>
    <x v="206"/>
    <n v="11728"/>
    <n v="65"/>
    <n v="5769"/>
    <n v="5894"/>
    <n v="-180"/>
  </r>
  <r>
    <x v="1"/>
    <x v="10"/>
    <x v="207"/>
    <n v="10863"/>
    <n v="47"/>
    <n v="5984"/>
    <n v="4832"/>
    <n v="-129"/>
  </r>
  <r>
    <x v="1"/>
    <x v="10"/>
    <x v="208"/>
    <n v="9834"/>
    <n v="265"/>
    <n v="2335"/>
    <n v="7234"/>
    <n v="382"/>
  </r>
  <r>
    <x v="1"/>
    <x v="10"/>
    <x v="209"/>
    <n v="9341"/>
    <n v="48"/>
    <n v="5212"/>
    <n v="4081"/>
    <n v="-49"/>
  </r>
  <r>
    <x v="1"/>
    <x v="10"/>
    <x v="210"/>
    <n v="8506"/>
    <n v="41"/>
    <n v="4816"/>
    <n v="3649"/>
    <n v="-87"/>
  </r>
  <r>
    <x v="1"/>
    <x v="10"/>
    <x v="211"/>
    <n v="8013"/>
    <n v="79"/>
    <n v="4415"/>
    <n v="3519"/>
    <n v="253"/>
  </r>
  <r>
    <x v="1"/>
    <x v="10"/>
    <x v="212"/>
    <n v="7220"/>
    <n v="46"/>
    <n v="2675"/>
    <n v="4499"/>
    <n v="-219"/>
  </r>
  <r>
    <x v="1"/>
    <x v="10"/>
    <x v="213"/>
    <n v="6901"/>
    <n v="71"/>
    <n v="2443"/>
    <n v="4387"/>
    <n v="-67"/>
  </r>
  <r>
    <x v="1"/>
    <x v="10"/>
    <x v="214"/>
    <n v="6519"/>
    <n v="180"/>
    <n v="2068"/>
    <n v="4271"/>
    <n v="-64"/>
  </r>
  <r>
    <x v="1"/>
    <x v="10"/>
    <x v="215"/>
    <n v="5916"/>
    <n v="58"/>
    <n v="2943"/>
    <n v="2915"/>
    <n v="-46"/>
  </r>
  <r>
    <x v="1"/>
    <x v="10"/>
    <x v="216"/>
    <n v="5871"/>
    <n v="60"/>
    <n v="1392"/>
    <n v="4419"/>
    <n v="-20"/>
  </r>
  <r>
    <x v="1"/>
    <x v="10"/>
    <x v="217"/>
    <n v="5936"/>
    <n v="72"/>
    <n v="1803"/>
    <n v="4061"/>
    <n v="-170"/>
  </r>
  <r>
    <x v="1"/>
    <x v="10"/>
    <x v="218"/>
    <n v="3621"/>
    <n v="73"/>
    <n v="1045"/>
    <n v="2503"/>
    <n v="-53"/>
  </r>
  <r>
    <x v="1"/>
    <x v="10"/>
    <x v="219"/>
    <n v="3581"/>
    <n v="35"/>
    <n v="2162"/>
    <n v="1384"/>
    <n v="-130"/>
  </r>
  <r>
    <x v="1"/>
    <x v="10"/>
    <x v="220"/>
    <n v="2663"/>
    <n v="62"/>
    <n v="949"/>
    <n v="1652"/>
    <n v="-93"/>
  </r>
  <r>
    <x v="1"/>
    <x v="10"/>
    <x v="221"/>
    <n v="2503"/>
    <n v="55"/>
    <n v="962"/>
    <n v="1486"/>
    <n v="-47"/>
  </r>
  <r>
    <x v="1"/>
    <x v="10"/>
    <x v="222"/>
    <n v="2490"/>
    <n v="28"/>
    <n v="1222"/>
    <n v="1240"/>
    <n v="-63"/>
  </r>
  <r>
    <x v="1"/>
    <x v="10"/>
    <x v="223"/>
    <n v="2572"/>
    <n v="77"/>
    <n v="712"/>
    <n v="1783"/>
    <n v="-227"/>
  </r>
  <r>
    <x v="1"/>
    <x v="10"/>
    <x v="224"/>
    <n v="2086"/>
    <n v="37"/>
    <n v="593"/>
    <n v="1456"/>
    <n v="-1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562D5C-AB3B-40A4-8D4A-60C804F6DD24}" name="Pivottabell11" cacheId="1" applyNumberFormats="0" applyBorderFormats="0" applyFontFormats="0" applyPatternFormats="0" applyAlignmentFormats="0" applyWidthHeightFormats="1" dataCaption="Verdier" updatedVersion="7" minRefreshableVersion="3" useAutoFormatting="1" itemPrintTitles="1" createdVersion="7" indent="0" outline="1" outlineData="1" multipleFieldFilters="0" chartFormat="4">
  <location ref="A2:B5" firstHeaderRow="1" firstDataRow="1" firstDataCol="1"/>
  <pivotFields count="8">
    <pivotField axis="axisRow" showAll="0">
      <items count="3">
        <item x="1"/>
        <item x="0"/>
        <item t="default"/>
      </items>
    </pivotField>
    <pivotField showAll="0">
      <items count="12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t="default"/>
      </items>
    </pivotField>
    <pivotField showAll="0">
      <items count="226">
        <item x="121"/>
        <item x="70"/>
        <item x="78"/>
        <item x="2"/>
        <item x="1"/>
        <item x="84"/>
        <item x="210"/>
        <item x="109"/>
        <item x="30"/>
        <item x="63"/>
        <item x="128"/>
        <item x="13"/>
        <item x="175"/>
        <item x="41"/>
        <item x="10"/>
        <item x="66"/>
        <item x="68"/>
        <item x="50"/>
        <item x="119"/>
        <item x="162"/>
        <item x="163"/>
        <item x="14"/>
        <item x="126"/>
        <item x="53"/>
        <item x="58"/>
        <item x="201"/>
        <item x="176"/>
        <item x="42"/>
        <item x="97"/>
        <item x="213"/>
        <item x="157"/>
        <item x="184"/>
        <item x="83"/>
        <item x="77"/>
        <item x="72"/>
        <item x="164"/>
        <item x="71"/>
        <item x="87"/>
        <item x="79"/>
        <item x="93"/>
        <item x="200"/>
        <item x="161"/>
        <item x="38"/>
        <item x="24"/>
        <item x="214"/>
        <item x="223"/>
        <item x="220"/>
        <item x="182"/>
        <item x="76"/>
        <item x="106"/>
        <item x="107"/>
        <item x="117"/>
        <item x="166"/>
        <item x="187"/>
        <item x="178"/>
        <item x="169"/>
        <item x="134"/>
        <item x="186"/>
        <item x="180"/>
        <item x="183"/>
        <item x="25"/>
        <item x="108"/>
        <item x="127"/>
        <item x="110"/>
        <item x="202"/>
        <item x="52"/>
        <item x="12"/>
        <item x="137"/>
        <item x="0"/>
        <item x="138"/>
        <item x="140"/>
        <item x="15"/>
        <item x="150"/>
        <item x="96"/>
        <item x="20"/>
        <item x="185"/>
        <item x="188"/>
        <item x="3"/>
        <item x="16"/>
        <item x="23"/>
        <item x="211"/>
        <item x="208"/>
        <item x="18"/>
        <item x="118"/>
        <item x="174"/>
        <item x="104"/>
        <item x="90"/>
        <item x="59"/>
        <item x="55"/>
        <item x="130"/>
        <item x="168"/>
        <item x="177"/>
        <item x="136"/>
        <item x="212"/>
        <item x="125"/>
        <item x="105"/>
        <item x="155"/>
        <item x="91"/>
        <item x="160"/>
        <item x="102"/>
        <item x="74"/>
        <item x="144"/>
        <item x="153"/>
        <item x="116"/>
        <item x="62"/>
        <item x="181"/>
        <item x="113"/>
        <item x="218"/>
        <item x="7"/>
        <item x="4"/>
        <item x="5"/>
        <item x="54"/>
        <item x="60"/>
        <item x="61"/>
        <item x="29"/>
        <item x="11"/>
        <item x="209"/>
        <item x="191"/>
        <item x="86"/>
        <item x="142"/>
        <item x="49"/>
        <item x="75"/>
        <item x="203"/>
        <item x="40"/>
        <item x="35"/>
        <item x="123"/>
        <item x="82"/>
        <item x="81"/>
        <item x="124"/>
        <item x="27"/>
        <item x="179"/>
        <item x="103"/>
        <item x="44"/>
        <item x="85"/>
        <item x="165"/>
        <item x="111"/>
        <item x="17"/>
        <item x="172"/>
        <item x="152"/>
        <item x="192"/>
        <item x="221"/>
        <item x="51"/>
        <item x="216"/>
        <item x="206"/>
        <item x="22"/>
        <item x="159"/>
        <item x="199"/>
        <item x="33"/>
        <item x="99"/>
        <item x="215"/>
        <item x="112"/>
        <item x="57"/>
        <item x="194"/>
        <item x="158"/>
        <item x="148"/>
        <item x="92"/>
        <item x="204"/>
        <item x="133"/>
        <item x="9"/>
        <item x="205"/>
        <item x="139"/>
        <item x="167"/>
        <item x="95"/>
        <item x="31"/>
        <item x="26"/>
        <item x="89"/>
        <item x="141"/>
        <item x="132"/>
        <item x="197"/>
        <item x="47"/>
        <item x="94"/>
        <item x="173"/>
        <item x="45"/>
        <item x="98"/>
        <item x="171"/>
        <item x="32"/>
        <item x="115"/>
        <item x="224"/>
        <item x="198"/>
        <item x="43"/>
        <item x="129"/>
        <item x="114"/>
        <item x="143"/>
        <item x="146"/>
        <item x="154"/>
        <item x="34"/>
        <item x="122"/>
        <item x="131"/>
        <item x="6"/>
        <item x="190"/>
        <item x="100"/>
        <item x="145"/>
        <item x="189"/>
        <item x="21"/>
        <item x="147"/>
        <item x="217"/>
        <item x="8"/>
        <item x="193"/>
        <item x="219"/>
        <item x="56"/>
        <item x="65"/>
        <item x="36"/>
        <item x="46"/>
        <item x="170"/>
        <item x="151"/>
        <item x="69"/>
        <item x="73"/>
        <item x="28"/>
        <item x="37"/>
        <item x="64"/>
        <item x="80"/>
        <item x="88"/>
        <item x="196"/>
        <item x="135"/>
        <item x="67"/>
        <item x="120"/>
        <item x="207"/>
        <item x="149"/>
        <item x="19"/>
        <item x="48"/>
        <item x="156"/>
        <item x="101"/>
        <item x="39"/>
        <item x="222"/>
        <item x="195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mer av Netto to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192381-169E-438B-A6FD-4530391E8076}" name="Pivottabell8" cacheId="1" applyNumberFormats="0" applyBorderFormats="0" applyFontFormats="0" applyPatternFormats="0" applyAlignmentFormats="0" applyWidthHeightFormats="1" dataCaption="Verdier" updatedVersion="7" minRefreshableVersion="3" useAutoFormatting="1" rowGrandTotals="0" itemPrintTitles="1" createdVersion="7" indent="0" outline="1" outlineData="1" multipleFieldFilters="0">
  <location ref="A3:D229" firstHeaderRow="1" firstDataRow="2" firstDataCol="1"/>
  <pivotFields count="8">
    <pivotField axis="axisCol" showAll="0">
      <items count="3">
        <item x="1"/>
        <item x="0"/>
        <item t="default"/>
      </items>
    </pivotField>
    <pivotField showAll="0">
      <items count="12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t="default"/>
      </items>
    </pivotField>
    <pivotField axis="axisRow" showAll="0">
      <items count="226">
        <item x="121"/>
        <item x="70"/>
        <item x="78"/>
        <item x="2"/>
        <item x="1"/>
        <item x="84"/>
        <item x="210"/>
        <item x="109"/>
        <item x="30"/>
        <item x="63"/>
        <item x="128"/>
        <item x="13"/>
        <item x="175"/>
        <item x="41"/>
        <item x="10"/>
        <item x="66"/>
        <item x="68"/>
        <item x="50"/>
        <item x="119"/>
        <item x="162"/>
        <item x="163"/>
        <item x="14"/>
        <item x="126"/>
        <item x="53"/>
        <item x="58"/>
        <item x="201"/>
        <item x="176"/>
        <item x="42"/>
        <item x="97"/>
        <item x="213"/>
        <item x="157"/>
        <item x="184"/>
        <item x="83"/>
        <item x="77"/>
        <item x="72"/>
        <item x="164"/>
        <item x="71"/>
        <item x="87"/>
        <item x="79"/>
        <item x="93"/>
        <item x="200"/>
        <item x="161"/>
        <item x="38"/>
        <item x="24"/>
        <item x="214"/>
        <item x="223"/>
        <item x="220"/>
        <item x="182"/>
        <item x="76"/>
        <item x="106"/>
        <item x="107"/>
        <item x="117"/>
        <item x="166"/>
        <item x="187"/>
        <item x="178"/>
        <item x="169"/>
        <item x="134"/>
        <item x="186"/>
        <item x="180"/>
        <item x="183"/>
        <item x="25"/>
        <item x="108"/>
        <item x="127"/>
        <item x="110"/>
        <item x="202"/>
        <item x="52"/>
        <item x="12"/>
        <item x="137"/>
        <item x="0"/>
        <item x="138"/>
        <item x="140"/>
        <item x="15"/>
        <item x="150"/>
        <item x="96"/>
        <item x="20"/>
        <item x="185"/>
        <item x="188"/>
        <item x="3"/>
        <item x="16"/>
        <item x="23"/>
        <item x="211"/>
        <item x="208"/>
        <item x="18"/>
        <item x="118"/>
        <item x="174"/>
        <item x="104"/>
        <item x="90"/>
        <item x="59"/>
        <item x="55"/>
        <item x="130"/>
        <item x="168"/>
        <item x="177"/>
        <item x="136"/>
        <item x="212"/>
        <item x="125"/>
        <item x="105"/>
        <item x="155"/>
        <item x="91"/>
        <item x="160"/>
        <item x="102"/>
        <item x="74"/>
        <item x="144"/>
        <item x="153"/>
        <item x="116"/>
        <item x="62"/>
        <item x="181"/>
        <item x="113"/>
        <item x="218"/>
        <item x="7"/>
        <item x="4"/>
        <item x="5"/>
        <item x="54"/>
        <item x="60"/>
        <item x="61"/>
        <item x="29"/>
        <item x="11"/>
        <item x="209"/>
        <item x="191"/>
        <item x="86"/>
        <item x="142"/>
        <item x="49"/>
        <item x="75"/>
        <item x="203"/>
        <item x="40"/>
        <item x="35"/>
        <item x="123"/>
        <item x="82"/>
        <item x="81"/>
        <item x="124"/>
        <item x="27"/>
        <item x="179"/>
        <item x="103"/>
        <item x="44"/>
        <item x="85"/>
        <item x="165"/>
        <item x="111"/>
        <item x="17"/>
        <item x="172"/>
        <item x="152"/>
        <item x="192"/>
        <item x="221"/>
        <item x="51"/>
        <item x="216"/>
        <item x="206"/>
        <item x="22"/>
        <item x="159"/>
        <item x="199"/>
        <item x="33"/>
        <item x="99"/>
        <item x="215"/>
        <item x="112"/>
        <item x="57"/>
        <item x="194"/>
        <item x="158"/>
        <item x="148"/>
        <item x="92"/>
        <item x="204"/>
        <item x="133"/>
        <item x="9"/>
        <item x="205"/>
        <item x="139"/>
        <item x="167"/>
        <item x="95"/>
        <item x="31"/>
        <item x="26"/>
        <item x="89"/>
        <item x="141"/>
        <item x="132"/>
        <item x="197"/>
        <item x="47"/>
        <item x="94"/>
        <item x="173"/>
        <item x="45"/>
        <item x="98"/>
        <item x="171"/>
        <item x="32"/>
        <item x="115"/>
        <item x="224"/>
        <item x="198"/>
        <item x="43"/>
        <item x="129"/>
        <item x="114"/>
        <item x="143"/>
        <item x="146"/>
        <item x="154"/>
        <item x="34"/>
        <item x="122"/>
        <item x="131"/>
        <item x="6"/>
        <item x="190"/>
        <item x="100"/>
        <item x="145"/>
        <item x="189"/>
        <item x="21"/>
        <item x="147"/>
        <item x="217"/>
        <item x="8"/>
        <item x="193"/>
        <item x="219"/>
        <item x="56"/>
        <item x="65"/>
        <item x="36"/>
        <item x="46"/>
        <item x="170"/>
        <item x="151"/>
        <item x="69"/>
        <item x="73"/>
        <item x="28"/>
        <item x="37"/>
        <item x="64"/>
        <item x="80"/>
        <item x="88"/>
        <item x="196"/>
        <item x="135"/>
        <item x="67"/>
        <item x="120"/>
        <item x="207"/>
        <item x="149"/>
        <item x="19"/>
        <item x="48"/>
        <item x="156"/>
        <item x="101"/>
        <item x="39"/>
        <item x="222"/>
        <item x="195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2"/>
  </rowFields>
  <rowItems count="2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</rowItems>
  <colFields count="1">
    <field x="0"/>
  </colFields>
  <colItems count="3">
    <i>
      <x/>
    </i>
    <i>
      <x v="1"/>
    </i>
    <i t="grand">
      <x/>
    </i>
  </colItems>
  <dataFields count="1">
    <dataField name="Summer av Endring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AC587-A102-4D7C-B4BB-C35ABD06548D}">
  <dimension ref="A1:O246"/>
  <sheetViews>
    <sheetView showRowColHeaders="0" tabSelected="1" zoomScaleNormal="100" workbookViewId="0">
      <selection activeCell="C4" sqref="C4"/>
    </sheetView>
  </sheetViews>
  <sheetFormatPr baseColWidth="10" defaultColWidth="10.81640625" defaultRowHeight="14.5" x14ac:dyDescent="0.35"/>
  <cols>
    <col min="1" max="1" width="0.54296875" style="1" customWidth="1"/>
    <col min="2" max="2" width="0.453125" style="2" customWidth="1"/>
    <col min="3" max="3" width="19.1796875" style="1" bestFit="1" customWidth="1"/>
    <col min="4" max="4" width="34.453125" style="1" bestFit="1" customWidth="1"/>
    <col min="5" max="16384" width="10.81640625" style="1"/>
  </cols>
  <sheetData>
    <row r="1" spans="1:13" ht="6.65" customHeight="1" x14ac:dyDescent="0.35">
      <c r="B1" s="1"/>
    </row>
    <row r="2" spans="1:13" ht="18" customHeight="1" x14ac:dyDescent="0.35">
      <c r="B2" s="1"/>
    </row>
    <row r="3" spans="1:13" ht="2.1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.15" customHeight="1" x14ac:dyDescent="0.3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.5" customHeight="1" x14ac:dyDescent="0.35">
      <c r="B6" s="3"/>
      <c r="C6" s="81" t="s">
        <v>0</v>
      </c>
      <c r="D6" s="81"/>
      <c r="E6" s="81"/>
      <c r="F6" s="81"/>
      <c r="G6" s="81"/>
      <c r="H6" s="81"/>
      <c r="I6" s="81"/>
      <c r="J6" s="81"/>
      <c r="K6" s="81"/>
      <c r="L6" s="81"/>
      <c r="M6" s="2"/>
    </row>
    <row r="7" spans="1:13" ht="2.15" customHeight="1" x14ac:dyDescent="0.35">
      <c r="B7" s="3"/>
      <c r="C7" s="81"/>
      <c r="D7" s="81"/>
      <c r="E7" s="81"/>
      <c r="F7" s="81"/>
      <c r="G7" s="81"/>
      <c r="H7" s="81"/>
      <c r="I7" s="81"/>
      <c r="J7" s="81"/>
      <c r="K7" s="81"/>
      <c r="L7" s="81"/>
      <c r="M7" s="2"/>
    </row>
    <row r="8" spans="1:13" ht="14.5" customHeight="1" x14ac:dyDescent="0.35">
      <c r="B8" s="3"/>
      <c r="C8" s="81"/>
      <c r="D8" s="81"/>
      <c r="E8" s="81"/>
      <c r="F8" s="81"/>
      <c r="G8" s="81"/>
      <c r="H8" s="81"/>
      <c r="I8" s="81"/>
      <c r="J8" s="81"/>
      <c r="K8" s="81"/>
      <c r="L8" s="81"/>
      <c r="M8" s="2"/>
    </row>
    <row r="9" spans="1:13" ht="2.15" customHeight="1" x14ac:dyDescent="0.35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5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.15" customHeight="1" x14ac:dyDescent="0.35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5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.5" customHeigh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7" customFormat="1" ht="26.5" customHeight="1" x14ac:dyDescent="0.35">
      <c r="A14" s="1"/>
      <c r="B14" s="2"/>
      <c r="C14" s="4"/>
      <c r="D14" s="4"/>
      <c r="E14" s="79" t="s">
        <v>1</v>
      </c>
      <c r="F14" s="80"/>
      <c r="G14" s="14" t="s">
        <v>2</v>
      </c>
      <c r="H14" s="82" t="s">
        <v>3</v>
      </c>
      <c r="I14" s="83"/>
      <c r="J14" s="84"/>
      <c r="K14" s="82" t="s">
        <v>4</v>
      </c>
      <c r="L14" s="83"/>
      <c r="M14" s="84"/>
    </row>
    <row r="15" spans="1:13" ht="1" customHeight="1" x14ac:dyDescent="0.35">
      <c r="C15" s="3"/>
      <c r="D15" s="3"/>
      <c r="E15" s="10"/>
      <c r="F15" s="5"/>
      <c r="G15" s="11"/>
      <c r="H15" s="11"/>
      <c r="I15" s="6"/>
      <c r="J15" s="12"/>
      <c r="K15" s="11"/>
      <c r="L15" s="6"/>
      <c r="M15" s="12"/>
    </row>
    <row r="16" spans="1:13" s="8" customFormat="1" ht="29" x14ac:dyDescent="0.35">
      <c r="B16" s="9"/>
      <c r="C16" s="53" t="s">
        <v>5</v>
      </c>
      <c r="D16" s="53" t="s">
        <v>6</v>
      </c>
      <c r="E16" s="54" t="s">
        <v>3</v>
      </c>
      <c r="F16" s="58" t="s">
        <v>4</v>
      </c>
      <c r="G16" s="61" t="s">
        <v>7</v>
      </c>
      <c r="H16" s="55" t="s">
        <v>8</v>
      </c>
      <c r="I16" s="56" t="s">
        <v>9</v>
      </c>
      <c r="J16" s="57" t="s">
        <v>10</v>
      </c>
      <c r="K16" s="55" t="s">
        <v>8</v>
      </c>
      <c r="L16" s="56" t="s">
        <v>9</v>
      </c>
      <c r="M16" s="57" t="s">
        <v>10</v>
      </c>
    </row>
    <row r="17" spans="3:15" x14ac:dyDescent="0.35">
      <c r="C17" s="38" t="s">
        <v>11</v>
      </c>
      <c r="D17" s="38" t="s">
        <v>12</v>
      </c>
      <c r="E17" s="33">
        <v>37852</v>
      </c>
      <c r="F17" s="35">
        <f>VLOOKUP(D17,[1]Sammenlignbare!$D$17:$F$241,3,FALSE)</f>
        <v>36614</v>
      </c>
      <c r="G17" s="67">
        <v>1238</v>
      </c>
      <c r="H17" s="33">
        <v>352</v>
      </c>
      <c r="I17" s="34">
        <v>20088</v>
      </c>
      <c r="J17" s="35">
        <v>17412</v>
      </c>
      <c r="K17" s="33">
        <v>315</v>
      </c>
      <c r="L17" s="34">
        <v>17311</v>
      </c>
      <c r="M17" s="35">
        <v>18988</v>
      </c>
      <c r="N17" s="20"/>
      <c r="O17" s="20"/>
    </row>
    <row r="18" spans="3:15" x14ac:dyDescent="0.35">
      <c r="C18" s="25" t="s">
        <v>11</v>
      </c>
      <c r="D18" s="25" t="s">
        <v>13</v>
      </c>
      <c r="E18" s="27">
        <v>19201</v>
      </c>
      <c r="F18" s="28">
        <f>VLOOKUP(D18,[1]Sammenlignbare!$D$17:$F$241,3,FALSE)</f>
        <v>19468</v>
      </c>
      <c r="G18" s="62">
        <v>-267</v>
      </c>
      <c r="H18" s="27">
        <v>548</v>
      </c>
      <c r="I18" s="20">
        <v>6926</v>
      </c>
      <c r="J18" s="28">
        <v>11727</v>
      </c>
      <c r="K18" s="27">
        <v>598</v>
      </c>
      <c r="L18" s="20">
        <v>6262</v>
      </c>
      <c r="M18" s="28">
        <v>12608</v>
      </c>
      <c r="N18" s="20"/>
      <c r="O18" s="20"/>
    </row>
    <row r="19" spans="3:15" x14ac:dyDescent="0.35">
      <c r="C19" s="25" t="s">
        <v>11</v>
      </c>
      <c r="D19" s="25" t="s">
        <v>14</v>
      </c>
      <c r="E19" s="27">
        <v>7015</v>
      </c>
      <c r="F19" s="28">
        <f>VLOOKUP(D19,[1]Sammenlignbare!$D$17:$F$241,3,FALSE)</f>
        <v>7313</v>
      </c>
      <c r="G19" s="62">
        <v>-298</v>
      </c>
      <c r="H19" s="27">
        <v>49</v>
      </c>
      <c r="I19" s="20">
        <v>1484</v>
      </c>
      <c r="J19" s="28">
        <v>5482</v>
      </c>
      <c r="K19" s="27">
        <v>73</v>
      </c>
      <c r="L19" s="20">
        <v>1407</v>
      </c>
      <c r="M19" s="28">
        <v>5833</v>
      </c>
      <c r="N19" s="20"/>
      <c r="O19" s="20"/>
    </row>
    <row r="20" spans="3:15" x14ac:dyDescent="0.35">
      <c r="C20" s="25" t="s">
        <v>11</v>
      </c>
      <c r="D20" s="25" t="s">
        <v>15</v>
      </c>
      <c r="E20" s="27">
        <v>6181</v>
      </c>
      <c r="F20" s="28">
        <f>VLOOKUP(D20,[1]Sammenlignbare!$D$17:$F$241,3,FALSE)</f>
        <v>6142</v>
      </c>
      <c r="G20" s="62">
        <v>39</v>
      </c>
      <c r="H20" s="27">
        <v>87</v>
      </c>
      <c r="I20" s="20">
        <v>1828</v>
      </c>
      <c r="J20" s="28">
        <v>4266</v>
      </c>
      <c r="K20" s="27">
        <v>92</v>
      </c>
      <c r="L20" s="20">
        <v>1440</v>
      </c>
      <c r="M20" s="28">
        <v>4610</v>
      </c>
      <c r="N20" s="20"/>
      <c r="O20" s="20"/>
    </row>
    <row r="21" spans="3:15" x14ac:dyDescent="0.35">
      <c r="C21" s="25" t="s">
        <v>11</v>
      </c>
      <c r="D21" s="25" t="s">
        <v>16</v>
      </c>
      <c r="E21" s="27">
        <v>6094</v>
      </c>
      <c r="F21" s="28">
        <f>VLOOKUP(D21,[1]Sammenlignbare!$D$17:$F$241,3,FALSE)</f>
        <v>6035</v>
      </c>
      <c r="G21" s="62">
        <v>59</v>
      </c>
      <c r="H21" s="27">
        <v>78</v>
      </c>
      <c r="I21" s="20">
        <v>3029</v>
      </c>
      <c r="J21" s="28">
        <v>2987</v>
      </c>
      <c r="K21" s="27">
        <v>63</v>
      </c>
      <c r="L21" s="20">
        <v>2713</v>
      </c>
      <c r="M21" s="28">
        <v>3259</v>
      </c>
      <c r="N21" s="20"/>
      <c r="O21" s="20"/>
    </row>
    <row r="22" spans="3:15" x14ac:dyDescent="0.35">
      <c r="C22" s="25" t="s">
        <v>11</v>
      </c>
      <c r="D22" s="25" t="s">
        <v>17</v>
      </c>
      <c r="E22" s="27">
        <v>5820</v>
      </c>
      <c r="F22" s="28">
        <f>VLOOKUP(D22,[1]Sammenlignbare!$D$17:$F$241,3,FALSE)</f>
        <v>5797</v>
      </c>
      <c r="G22" s="62">
        <v>23</v>
      </c>
      <c r="H22" s="27">
        <v>98</v>
      </c>
      <c r="I22" s="20">
        <v>3047</v>
      </c>
      <c r="J22" s="28">
        <v>2675</v>
      </c>
      <c r="K22" s="27">
        <v>103</v>
      </c>
      <c r="L22" s="20">
        <v>2688</v>
      </c>
      <c r="M22" s="28">
        <v>3006</v>
      </c>
      <c r="N22" s="20"/>
      <c r="O22" s="20"/>
    </row>
    <row r="23" spans="3:15" x14ac:dyDescent="0.35">
      <c r="C23" s="25" t="s">
        <v>11</v>
      </c>
      <c r="D23" s="25" t="s">
        <v>18</v>
      </c>
      <c r="E23" s="27">
        <v>5305</v>
      </c>
      <c r="F23" s="28">
        <f>VLOOKUP(D23,[1]Sammenlignbare!$D$17:$F$241,3,FALSE)</f>
        <v>5282</v>
      </c>
      <c r="G23" s="62">
        <v>23</v>
      </c>
      <c r="H23" s="27">
        <v>52</v>
      </c>
      <c r="I23" s="20">
        <v>2671</v>
      </c>
      <c r="J23" s="28">
        <v>2582</v>
      </c>
      <c r="K23" s="27">
        <v>62</v>
      </c>
      <c r="L23" s="20">
        <v>2500</v>
      </c>
      <c r="M23" s="28">
        <v>2720</v>
      </c>
      <c r="N23" s="20"/>
      <c r="O23" s="20"/>
    </row>
    <row r="24" spans="3:15" x14ac:dyDescent="0.35">
      <c r="C24" s="25" t="s">
        <v>11</v>
      </c>
      <c r="D24" s="25" t="s">
        <v>19</v>
      </c>
      <c r="E24" s="27">
        <v>4462</v>
      </c>
      <c r="F24" s="28">
        <f>VLOOKUP(D24,[1]Sammenlignbare!$D$17:$F$241,3,FALSE)</f>
        <v>4348</v>
      </c>
      <c r="G24" s="62">
        <v>114</v>
      </c>
      <c r="H24" s="27">
        <v>72</v>
      </c>
      <c r="I24" s="20">
        <v>1600</v>
      </c>
      <c r="J24" s="28">
        <v>2790</v>
      </c>
      <c r="K24" s="27">
        <v>88</v>
      </c>
      <c r="L24" s="20">
        <v>1246</v>
      </c>
      <c r="M24" s="28">
        <v>3014</v>
      </c>
      <c r="N24" s="20"/>
      <c r="O24" s="20"/>
    </row>
    <row r="25" spans="3:15" x14ac:dyDescent="0.35">
      <c r="C25" s="25" t="s">
        <v>11</v>
      </c>
      <c r="D25" s="25" t="s">
        <v>20</v>
      </c>
      <c r="E25" s="27">
        <v>4214</v>
      </c>
      <c r="F25" s="28">
        <f>VLOOKUP(D25,[1]Sammenlignbare!$D$17:$F$241,3,FALSE)</f>
        <v>4335</v>
      </c>
      <c r="G25" s="62">
        <v>-121</v>
      </c>
      <c r="H25" s="27">
        <v>56</v>
      </c>
      <c r="I25" s="20">
        <v>1784</v>
      </c>
      <c r="J25" s="28">
        <v>2374</v>
      </c>
      <c r="K25" s="27">
        <v>53</v>
      </c>
      <c r="L25" s="20">
        <v>1574</v>
      </c>
      <c r="M25" s="28">
        <v>2708</v>
      </c>
      <c r="N25" s="20"/>
      <c r="O25" s="20"/>
    </row>
    <row r="26" spans="3:15" x14ac:dyDescent="0.35">
      <c r="C26" s="25" t="s">
        <v>11</v>
      </c>
      <c r="D26" s="25" t="s">
        <v>21</v>
      </c>
      <c r="E26" s="27">
        <v>3897</v>
      </c>
      <c r="F26" s="28">
        <f>VLOOKUP(D26,[1]Sammenlignbare!$D$17:$F$241,3,FALSE)</f>
        <v>4007</v>
      </c>
      <c r="G26" s="62">
        <v>-110</v>
      </c>
      <c r="H26" s="27">
        <v>147</v>
      </c>
      <c r="I26" s="20">
        <v>486</v>
      </c>
      <c r="J26" s="28">
        <v>3264</v>
      </c>
      <c r="K26" s="27">
        <v>202</v>
      </c>
      <c r="L26" s="20">
        <v>378</v>
      </c>
      <c r="M26" s="28">
        <v>3427</v>
      </c>
      <c r="N26" s="20"/>
      <c r="O26" s="20"/>
    </row>
    <row r="27" spans="3:15" x14ac:dyDescent="0.35">
      <c r="C27" s="25" t="s">
        <v>11</v>
      </c>
      <c r="D27" s="25" t="s">
        <v>22</v>
      </c>
      <c r="E27" s="27">
        <v>3668</v>
      </c>
      <c r="F27" s="28">
        <f>VLOOKUP(D27,[1]Sammenlignbare!$D$17:$F$241,3,FALSE)</f>
        <v>3792</v>
      </c>
      <c r="G27" s="62">
        <v>-124</v>
      </c>
      <c r="H27" s="27">
        <v>51</v>
      </c>
      <c r="I27" s="20">
        <v>1557</v>
      </c>
      <c r="J27" s="28">
        <v>2060</v>
      </c>
      <c r="K27" s="27">
        <v>72</v>
      </c>
      <c r="L27" s="20">
        <v>1527</v>
      </c>
      <c r="M27" s="28">
        <v>2193</v>
      </c>
      <c r="N27" s="20"/>
      <c r="O27" s="20"/>
    </row>
    <row r="28" spans="3:15" x14ac:dyDescent="0.35">
      <c r="C28" s="25" t="s">
        <v>11</v>
      </c>
      <c r="D28" s="25" t="s">
        <v>23</v>
      </c>
      <c r="E28" s="27">
        <v>1685</v>
      </c>
      <c r="F28" s="28">
        <f>VLOOKUP(D28,[1]Sammenlignbare!$D$17:$F$241,3,FALSE)</f>
        <v>1677</v>
      </c>
      <c r="G28" s="62">
        <v>8</v>
      </c>
      <c r="H28" s="27">
        <v>36</v>
      </c>
      <c r="I28" s="20">
        <v>848</v>
      </c>
      <c r="J28" s="28">
        <v>801</v>
      </c>
      <c r="K28" s="27">
        <v>60</v>
      </c>
      <c r="L28" s="20">
        <v>782</v>
      </c>
      <c r="M28" s="28">
        <v>835</v>
      </c>
      <c r="N28" s="20"/>
      <c r="O28" s="20"/>
    </row>
    <row r="29" spans="3:15" x14ac:dyDescent="0.35">
      <c r="C29" s="25" t="s">
        <v>11</v>
      </c>
      <c r="D29" s="25" t="s">
        <v>24</v>
      </c>
      <c r="E29" s="27">
        <v>1577</v>
      </c>
      <c r="F29" s="28">
        <f>VLOOKUP(D29,[1]Sammenlignbare!$D$17:$F$241,3,FALSE)</f>
        <v>1521</v>
      </c>
      <c r="G29" s="62">
        <v>56</v>
      </c>
      <c r="H29" s="27">
        <v>280</v>
      </c>
      <c r="I29" s="20">
        <v>69</v>
      </c>
      <c r="J29" s="28">
        <v>1228</v>
      </c>
      <c r="K29" s="27">
        <v>166</v>
      </c>
      <c r="L29" s="20">
        <v>93</v>
      </c>
      <c r="M29" s="28">
        <v>1262</v>
      </c>
      <c r="N29" s="20"/>
      <c r="O29" s="20"/>
    </row>
    <row r="30" spans="3:15" x14ac:dyDescent="0.35">
      <c r="C30" s="25" t="s">
        <v>11</v>
      </c>
      <c r="D30" s="25" t="s">
        <v>25</v>
      </c>
      <c r="E30" s="27">
        <v>1310</v>
      </c>
      <c r="F30" s="28">
        <f>VLOOKUP(D30,[1]Sammenlignbare!$D$17:$F$241,3,FALSE)</f>
        <v>1386</v>
      </c>
      <c r="G30" s="62">
        <v>-76</v>
      </c>
      <c r="H30" s="27">
        <v>454</v>
      </c>
      <c r="I30" s="20">
        <v>230</v>
      </c>
      <c r="J30" s="28">
        <v>626</v>
      </c>
      <c r="K30" s="27">
        <v>471</v>
      </c>
      <c r="L30" s="20">
        <v>242</v>
      </c>
      <c r="M30" s="28">
        <v>673</v>
      </c>
      <c r="N30" s="20"/>
      <c r="O30" s="20"/>
    </row>
    <row r="31" spans="3:15" x14ac:dyDescent="0.35">
      <c r="C31" s="25" t="s">
        <v>11</v>
      </c>
      <c r="D31" s="25" t="s">
        <v>26</v>
      </c>
      <c r="E31" s="27">
        <v>1175</v>
      </c>
      <c r="F31" s="28">
        <f>VLOOKUP(D31,[1]Sammenlignbare!$D$17:$F$241,3,FALSE)</f>
        <v>1124</v>
      </c>
      <c r="G31" s="62">
        <v>51</v>
      </c>
      <c r="H31" s="27">
        <v>50</v>
      </c>
      <c r="I31" s="20">
        <v>126</v>
      </c>
      <c r="J31" s="28">
        <v>999</v>
      </c>
      <c r="K31" s="27">
        <v>53</v>
      </c>
      <c r="L31" s="20">
        <v>70</v>
      </c>
      <c r="M31" s="28">
        <v>1001</v>
      </c>
      <c r="N31" s="20"/>
      <c r="O31" s="20"/>
    </row>
    <row r="32" spans="3:15" x14ac:dyDescent="0.35">
      <c r="C32" s="26" t="s">
        <v>11</v>
      </c>
      <c r="D32" s="26" t="s">
        <v>27</v>
      </c>
      <c r="E32" s="29">
        <v>697</v>
      </c>
      <c r="F32" s="32">
        <f>VLOOKUP(D32,[1]Sammenlignbare!$D$17:$F$241,3,FALSE)</f>
        <v>644</v>
      </c>
      <c r="G32" s="63">
        <v>53</v>
      </c>
      <c r="H32" s="29">
        <v>0</v>
      </c>
      <c r="I32" s="30">
        <v>697</v>
      </c>
      <c r="J32" s="32">
        <v>0</v>
      </c>
      <c r="K32" s="29">
        <v>0</v>
      </c>
      <c r="L32" s="30">
        <v>644</v>
      </c>
      <c r="M32" s="32">
        <v>0</v>
      </c>
      <c r="N32" s="20"/>
      <c r="O32" s="20"/>
    </row>
    <row r="33" spans="3:15" x14ac:dyDescent="0.35">
      <c r="C33" s="38" t="s">
        <v>28</v>
      </c>
      <c r="D33" s="38" t="s">
        <v>29</v>
      </c>
      <c r="E33" s="33">
        <v>22568</v>
      </c>
      <c r="F33" s="35">
        <f>VLOOKUP(D33,[1]Sammenlignbare!$D$17:$F$241,3,FALSE)</f>
        <v>22648</v>
      </c>
      <c r="G33" s="67">
        <v>-80</v>
      </c>
      <c r="H33" s="33">
        <v>146</v>
      </c>
      <c r="I33" s="34">
        <v>10544</v>
      </c>
      <c r="J33" s="35">
        <v>11878</v>
      </c>
      <c r="K33" s="33">
        <v>207</v>
      </c>
      <c r="L33" s="34">
        <v>9237</v>
      </c>
      <c r="M33" s="35">
        <v>13204</v>
      </c>
      <c r="N33" s="20"/>
      <c r="O33" s="20"/>
    </row>
    <row r="34" spans="3:15" x14ac:dyDescent="0.35">
      <c r="C34" s="25" t="s">
        <v>28</v>
      </c>
      <c r="D34" s="25" t="s">
        <v>30</v>
      </c>
      <c r="E34" s="27">
        <v>20728</v>
      </c>
      <c r="F34" s="28">
        <f>VLOOKUP(D34,[1]Sammenlignbare!$D$17:$F$241,3,FALSE)</f>
        <v>21331</v>
      </c>
      <c r="G34" s="62">
        <v>-603</v>
      </c>
      <c r="H34" s="27">
        <v>118</v>
      </c>
      <c r="I34" s="20">
        <v>10034</v>
      </c>
      <c r="J34" s="28">
        <v>10576</v>
      </c>
      <c r="K34" s="27">
        <v>171</v>
      </c>
      <c r="L34" s="20">
        <v>9453</v>
      </c>
      <c r="M34" s="28">
        <v>11707</v>
      </c>
      <c r="N34" s="20"/>
      <c r="O34" s="20"/>
    </row>
    <row r="35" spans="3:15" x14ac:dyDescent="0.35">
      <c r="C35" s="25" t="s">
        <v>28</v>
      </c>
      <c r="D35" s="25" t="s">
        <v>31</v>
      </c>
      <c r="E35" s="27">
        <v>19655</v>
      </c>
      <c r="F35" s="28">
        <f>VLOOKUP(D35,[1]Sammenlignbare!$D$17:$F$241,3,FALSE)</f>
        <v>18920</v>
      </c>
      <c r="G35" s="62">
        <v>735</v>
      </c>
      <c r="H35" s="27">
        <v>187</v>
      </c>
      <c r="I35" s="20">
        <v>6829</v>
      </c>
      <c r="J35" s="28">
        <v>12639</v>
      </c>
      <c r="K35" s="27">
        <v>209</v>
      </c>
      <c r="L35" s="20">
        <v>4831</v>
      </c>
      <c r="M35" s="28">
        <v>13880</v>
      </c>
      <c r="N35" s="20"/>
      <c r="O35" s="20"/>
    </row>
    <row r="36" spans="3:15" x14ac:dyDescent="0.35">
      <c r="C36" s="25" t="s">
        <v>28</v>
      </c>
      <c r="D36" s="25" t="s">
        <v>32</v>
      </c>
      <c r="E36" s="27">
        <v>16033</v>
      </c>
      <c r="F36" s="28">
        <f>VLOOKUP(D36,[1]Sammenlignbare!$D$17:$F$241,3,FALSE)</f>
        <v>16831</v>
      </c>
      <c r="G36" s="62">
        <v>-798</v>
      </c>
      <c r="H36" s="27">
        <v>122</v>
      </c>
      <c r="I36" s="20">
        <v>8347</v>
      </c>
      <c r="J36" s="28">
        <v>7564</v>
      </c>
      <c r="K36" s="27">
        <v>179</v>
      </c>
      <c r="L36" s="20">
        <v>8313</v>
      </c>
      <c r="M36" s="28">
        <v>8339</v>
      </c>
      <c r="N36" s="20"/>
      <c r="O36" s="20"/>
    </row>
    <row r="37" spans="3:15" x14ac:dyDescent="0.35">
      <c r="C37" s="25" t="s">
        <v>28</v>
      </c>
      <c r="D37" s="25" t="s">
        <v>33</v>
      </c>
      <c r="E37" s="27">
        <v>14731</v>
      </c>
      <c r="F37" s="28">
        <f>VLOOKUP(D37,[1]Sammenlignbare!$D$17:$F$241,3,FALSE)</f>
        <v>15387</v>
      </c>
      <c r="G37" s="62">
        <v>-656</v>
      </c>
      <c r="H37" s="27">
        <v>69</v>
      </c>
      <c r="I37" s="20">
        <v>6085</v>
      </c>
      <c r="J37" s="28">
        <v>8577</v>
      </c>
      <c r="K37" s="27">
        <v>105</v>
      </c>
      <c r="L37" s="20">
        <v>5876</v>
      </c>
      <c r="M37" s="28">
        <v>9406</v>
      </c>
      <c r="N37" s="20"/>
      <c r="O37" s="20"/>
    </row>
    <row r="38" spans="3:15" x14ac:dyDescent="0.35">
      <c r="C38" s="25" t="s">
        <v>28</v>
      </c>
      <c r="D38" s="25" t="s">
        <v>34</v>
      </c>
      <c r="E38" s="27">
        <v>9396</v>
      </c>
      <c r="F38" s="28">
        <f>VLOOKUP(D38,[1]Sammenlignbare!$D$17:$F$241,3,FALSE)</f>
        <v>9118</v>
      </c>
      <c r="G38" s="62">
        <v>278</v>
      </c>
      <c r="H38" s="27">
        <v>132</v>
      </c>
      <c r="I38" s="20">
        <v>3762</v>
      </c>
      <c r="J38" s="28">
        <v>5502</v>
      </c>
      <c r="K38" s="27">
        <v>168</v>
      </c>
      <c r="L38" s="20">
        <v>3042</v>
      </c>
      <c r="M38" s="28">
        <v>5908</v>
      </c>
      <c r="N38" s="20"/>
      <c r="O38" s="20"/>
    </row>
    <row r="39" spans="3:15" x14ac:dyDescent="0.35">
      <c r="C39" s="25" t="s">
        <v>28</v>
      </c>
      <c r="D39" s="25" t="s">
        <v>35</v>
      </c>
      <c r="E39" s="27">
        <v>8318</v>
      </c>
      <c r="F39" s="28">
        <f>VLOOKUP(D39,[1]Sammenlignbare!$D$17:$F$241,3,FALSE)</f>
        <v>8333</v>
      </c>
      <c r="G39" s="62">
        <v>-15</v>
      </c>
      <c r="H39" s="27">
        <v>66</v>
      </c>
      <c r="I39" s="20">
        <v>4297</v>
      </c>
      <c r="J39" s="28">
        <v>3955</v>
      </c>
      <c r="K39" s="27">
        <v>97</v>
      </c>
      <c r="L39" s="20">
        <v>3930</v>
      </c>
      <c r="M39" s="28">
        <v>4306</v>
      </c>
      <c r="N39" s="20"/>
      <c r="O39" s="20"/>
    </row>
    <row r="40" spans="3:15" x14ac:dyDescent="0.35">
      <c r="C40" s="25" t="s">
        <v>28</v>
      </c>
      <c r="D40" s="25" t="s">
        <v>36</v>
      </c>
      <c r="E40" s="27">
        <v>7263</v>
      </c>
      <c r="F40" s="28">
        <f>VLOOKUP(D40,[1]Sammenlignbare!$D$17:$F$241,3,FALSE)</f>
        <v>7555</v>
      </c>
      <c r="G40" s="62">
        <v>-292</v>
      </c>
      <c r="H40" s="27">
        <v>40</v>
      </c>
      <c r="I40" s="20">
        <v>3690</v>
      </c>
      <c r="J40" s="28">
        <v>3533</v>
      </c>
      <c r="K40" s="27">
        <v>62</v>
      </c>
      <c r="L40" s="20">
        <v>3599</v>
      </c>
      <c r="M40" s="28">
        <v>3894</v>
      </c>
      <c r="N40" s="20"/>
      <c r="O40" s="20"/>
    </row>
    <row r="41" spans="3:15" x14ac:dyDescent="0.35">
      <c r="C41" s="25" t="s">
        <v>28</v>
      </c>
      <c r="D41" s="25" t="s">
        <v>37</v>
      </c>
      <c r="E41" s="27">
        <v>4453</v>
      </c>
      <c r="F41" s="28">
        <f>VLOOKUP(D41,[1]Sammenlignbare!$D$17:$F$241,3,FALSE)</f>
        <v>4211</v>
      </c>
      <c r="G41" s="62">
        <v>242</v>
      </c>
      <c r="H41" s="27">
        <v>196</v>
      </c>
      <c r="I41" s="20">
        <v>2021</v>
      </c>
      <c r="J41" s="28">
        <v>2236</v>
      </c>
      <c r="K41" s="27">
        <v>189</v>
      </c>
      <c r="L41" s="20">
        <v>1632</v>
      </c>
      <c r="M41" s="28">
        <v>2390</v>
      </c>
      <c r="N41" s="20"/>
      <c r="O41" s="20"/>
    </row>
    <row r="42" spans="3:15" x14ac:dyDescent="0.35">
      <c r="C42" s="25" t="s">
        <v>28</v>
      </c>
      <c r="D42" s="25" t="s">
        <v>38</v>
      </c>
      <c r="E42" s="27">
        <v>3810</v>
      </c>
      <c r="F42" s="28">
        <f>VLOOKUP(D42,[1]Sammenlignbare!$D$17:$F$241,3,FALSE)</f>
        <v>3855</v>
      </c>
      <c r="G42" s="62">
        <v>-45</v>
      </c>
      <c r="H42" s="27">
        <v>101</v>
      </c>
      <c r="I42" s="20">
        <v>1075</v>
      </c>
      <c r="J42" s="28">
        <v>2634</v>
      </c>
      <c r="K42" s="27">
        <v>106</v>
      </c>
      <c r="L42" s="20">
        <v>968</v>
      </c>
      <c r="M42" s="28">
        <v>2781</v>
      </c>
      <c r="N42" s="20"/>
      <c r="O42" s="20"/>
    </row>
    <row r="43" spans="3:15" x14ac:dyDescent="0.35">
      <c r="C43" s="25" t="s">
        <v>28</v>
      </c>
      <c r="D43" s="25" t="s">
        <v>39</v>
      </c>
      <c r="E43" s="27">
        <v>2862</v>
      </c>
      <c r="F43" s="28">
        <f>VLOOKUP(D43,[1]Sammenlignbare!$D$17:$F$241,3,FALSE)</f>
        <v>2785</v>
      </c>
      <c r="G43" s="62">
        <v>77</v>
      </c>
      <c r="H43" s="27">
        <v>112</v>
      </c>
      <c r="I43" s="20">
        <v>298</v>
      </c>
      <c r="J43" s="28">
        <v>2452</v>
      </c>
      <c r="K43" s="27">
        <v>102</v>
      </c>
      <c r="L43" s="20">
        <v>194</v>
      </c>
      <c r="M43" s="28">
        <v>2489</v>
      </c>
      <c r="N43" s="20"/>
      <c r="O43" s="20"/>
    </row>
    <row r="44" spans="3:15" x14ac:dyDescent="0.35">
      <c r="C44" s="25" t="s">
        <v>28</v>
      </c>
      <c r="D44" s="25" t="s">
        <v>40</v>
      </c>
      <c r="E44" s="27">
        <v>2548</v>
      </c>
      <c r="F44" s="28">
        <f>VLOOKUP(D44,[1]Sammenlignbare!$D$17:$F$241,3,FALSE)</f>
        <v>2609</v>
      </c>
      <c r="G44" s="62">
        <v>-61</v>
      </c>
      <c r="H44" s="27">
        <v>93</v>
      </c>
      <c r="I44" s="20">
        <v>799</v>
      </c>
      <c r="J44" s="28">
        <v>1656</v>
      </c>
      <c r="K44" s="27">
        <v>129</v>
      </c>
      <c r="L44" s="20">
        <v>703</v>
      </c>
      <c r="M44" s="28">
        <v>1777</v>
      </c>
      <c r="N44" s="20"/>
      <c r="O44" s="20"/>
    </row>
    <row r="45" spans="3:15" x14ac:dyDescent="0.35">
      <c r="C45" s="25" t="s">
        <v>28</v>
      </c>
      <c r="D45" s="25" t="s">
        <v>41</v>
      </c>
      <c r="E45" s="27">
        <v>2402</v>
      </c>
      <c r="F45" s="28">
        <f>VLOOKUP(D45,[1]Sammenlignbare!$D$17:$F$241,3,FALSE)</f>
        <v>2296</v>
      </c>
      <c r="G45" s="62">
        <v>106</v>
      </c>
      <c r="H45" s="27">
        <v>107</v>
      </c>
      <c r="I45" s="20">
        <v>820</v>
      </c>
      <c r="J45" s="28">
        <v>1475</v>
      </c>
      <c r="K45" s="27">
        <v>115</v>
      </c>
      <c r="L45" s="20">
        <v>621</v>
      </c>
      <c r="M45" s="28">
        <v>1560</v>
      </c>
      <c r="N45" s="20"/>
      <c r="O45" s="20"/>
    </row>
    <row r="46" spans="3:15" x14ac:dyDescent="0.35">
      <c r="C46" s="25" t="s">
        <v>28</v>
      </c>
      <c r="D46" s="25" t="s">
        <v>42</v>
      </c>
      <c r="E46" s="27">
        <v>2218</v>
      </c>
      <c r="F46" s="28">
        <f>VLOOKUP(D46,[1]Sammenlignbare!$D$17:$F$241,3,FALSE)</f>
        <v>2190</v>
      </c>
      <c r="G46" s="62">
        <v>28</v>
      </c>
      <c r="H46" s="27">
        <v>158</v>
      </c>
      <c r="I46" s="20">
        <v>389</v>
      </c>
      <c r="J46" s="28">
        <v>1671</v>
      </c>
      <c r="K46" s="27">
        <v>177</v>
      </c>
      <c r="L46" s="20">
        <v>299</v>
      </c>
      <c r="M46" s="28">
        <v>1714</v>
      </c>
      <c r="N46" s="20"/>
      <c r="O46" s="20"/>
    </row>
    <row r="47" spans="3:15" x14ac:dyDescent="0.35">
      <c r="C47" s="25" t="s">
        <v>28</v>
      </c>
      <c r="D47" s="25" t="s">
        <v>43</v>
      </c>
      <c r="E47" s="27">
        <v>2168</v>
      </c>
      <c r="F47" s="28">
        <f>VLOOKUP(D47,[1]Sammenlignbare!$D$17:$F$241,3,FALSE)</f>
        <v>2073</v>
      </c>
      <c r="G47" s="62">
        <v>95</v>
      </c>
      <c r="H47" s="27">
        <v>0</v>
      </c>
      <c r="I47" s="20">
        <v>2168</v>
      </c>
      <c r="J47" s="28">
        <v>0</v>
      </c>
      <c r="K47" s="27">
        <v>0</v>
      </c>
      <c r="L47" s="20">
        <v>2073</v>
      </c>
      <c r="M47" s="28">
        <v>0</v>
      </c>
      <c r="N47" s="20"/>
      <c r="O47" s="20"/>
    </row>
    <row r="48" spans="3:15" x14ac:dyDescent="0.35">
      <c r="C48" s="26" t="s">
        <v>28</v>
      </c>
      <c r="D48" s="26" t="s">
        <v>44</v>
      </c>
      <c r="E48" s="29">
        <v>1950</v>
      </c>
      <c r="F48" s="32">
        <f>VLOOKUP(D48,[1]Sammenlignbare!$D$17:$F$241,3,FALSE)</f>
        <v>2130</v>
      </c>
      <c r="G48" s="63">
        <v>-180</v>
      </c>
      <c r="H48" s="29">
        <v>41</v>
      </c>
      <c r="I48" s="30">
        <v>76</v>
      </c>
      <c r="J48" s="32">
        <v>1833</v>
      </c>
      <c r="K48" s="29">
        <v>58</v>
      </c>
      <c r="L48" s="30">
        <v>74</v>
      </c>
      <c r="M48" s="32">
        <v>1998</v>
      </c>
      <c r="N48" s="20"/>
      <c r="O48" s="20"/>
    </row>
    <row r="49" spans="3:15" x14ac:dyDescent="0.35">
      <c r="C49" s="38" t="s">
        <v>45</v>
      </c>
      <c r="D49" s="38" t="s">
        <v>46</v>
      </c>
      <c r="E49" s="33">
        <v>26834</v>
      </c>
      <c r="F49" s="35">
        <f>VLOOKUP(D49,[1]Sammenlignbare!$D$17:$F$241,3,FALSE)</f>
        <v>26600</v>
      </c>
      <c r="G49" s="35">
        <v>234</v>
      </c>
      <c r="H49" s="33">
        <v>303</v>
      </c>
      <c r="I49" s="34">
        <v>13411</v>
      </c>
      <c r="J49" s="35">
        <v>13120</v>
      </c>
      <c r="K49" s="33">
        <v>333</v>
      </c>
      <c r="L49" s="34">
        <v>11597</v>
      </c>
      <c r="M49" s="35">
        <v>14670</v>
      </c>
      <c r="N49" s="20"/>
      <c r="O49" s="20"/>
    </row>
    <row r="50" spans="3:15" x14ac:dyDescent="0.35">
      <c r="C50" s="25" t="s">
        <v>45</v>
      </c>
      <c r="D50" s="25" t="s">
        <v>47</v>
      </c>
      <c r="E50" s="27">
        <v>16875</v>
      </c>
      <c r="F50" s="28">
        <f>VLOOKUP(D50,[1]Sammenlignbare!$D$17:$F$241,3,FALSE)</f>
        <v>16449</v>
      </c>
      <c r="G50" s="28">
        <v>426</v>
      </c>
      <c r="H50" s="27">
        <v>123</v>
      </c>
      <c r="I50" s="20">
        <v>7910</v>
      </c>
      <c r="J50" s="28">
        <v>8842</v>
      </c>
      <c r="K50" s="27">
        <v>129</v>
      </c>
      <c r="L50" s="20">
        <v>6841</v>
      </c>
      <c r="M50" s="28">
        <v>9479</v>
      </c>
      <c r="N50" s="20"/>
      <c r="O50" s="20"/>
    </row>
    <row r="51" spans="3:15" x14ac:dyDescent="0.35">
      <c r="C51" s="25" t="s">
        <v>45</v>
      </c>
      <c r="D51" s="25" t="s">
        <v>48</v>
      </c>
      <c r="E51" s="27">
        <v>12391</v>
      </c>
      <c r="F51" s="28">
        <f>VLOOKUP(D51,[1]Sammenlignbare!$D$17:$F$241,3,FALSE)</f>
        <v>12573</v>
      </c>
      <c r="G51" s="28">
        <v>-182</v>
      </c>
      <c r="H51" s="27">
        <v>102</v>
      </c>
      <c r="I51" s="20">
        <v>6430</v>
      </c>
      <c r="J51" s="28">
        <v>5859</v>
      </c>
      <c r="K51" s="27">
        <v>142</v>
      </c>
      <c r="L51" s="20">
        <v>5963</v>
      </c>
      <c r="M51" s="28">
        <v>6468</v>
      </c>
      <c r="N51" s="20"/>
      <c r="O51" s="20"/>
    </row>
    <row r="52" spans="3:15" x14ac:dyDescent="0.35">
      <c r="C52" s="25" t="s">
        <v>45</v>
      </c>
      <c r="D52" s="25" t="s">
        <v>49</v>
      </c>
      <c r="E52" s="27">
        <v>5036</v>
      </c>
      <c r="F52" s="28">
        <f>VLOOKUP(D52,[1]Sammenlignbare!$D$17:$F$241,3,FALSE)</f>
        <v>4931</v>
      </c>
      <c r="G52" s="28">
        <v>105</v>
      </c>
      <c r="H52" s="27">
        <v>120</v>
      </c>
      <c r="I52" s="20">
        <v>2040</v>
      </c>
      <c r="J52" s="28">
        <v>2876</v>
      </c>
      <c r="K52" s="27">
        <v>128</v>
      </c>
      <c r="L52" s="20">
        <v>1684</v>
      </c>
      <c r="M52" s="28">
        <v>3119</v>
      </c>
      <c r="N52" s="20"/>
      <c r="O52" s="20"/>
    </row>
    <row r="53" spans="3:15" x14ac:dyDescent="0.35">
      <c r="C53" s="25" t="s">
        <v>45</v>
      </c>
      <c r="D53" s="25" t="s">
        <v>50</v>
      </c>
      <c r="E53" s="27">
        <v>4598</v>
      </c>
      <c r="F53" s="28">
        <f>VLOOKUP(D53,[1]Sammenlignbare!$D$17:$F$241,3,FALSE)</f>
        <v>4507</v>
      </c>
      <c r="G53" s="28">
        <v>91</v>
      </c>
      <c r="H53" s="27">
        <v>142</v>
      </c>
      <c r="I53" s="20">
        <v>1523</v>
      </c>
      <c r="J53" s="28">
        <v>2933</v>
      </c>
      <c r="K53" s="27">
        <v>167</v>
      </c>
      <c r="L53" s="20">
        <v>1174</v>
      </c>
      <c r="M53" s="28">
        <v>3166</v>
      </c>
      <c r="N53" s="20"/>
      <c r="O53" s="20"/>
    </row>
    <row r="54" spans="3:15" x14ac:dyDescent="0.35">
      <c r="C54" s="25" t="s">
        <v>45</v>
      </c>
      <c r="D54" s="25" t="s">
        <v>51</v>
      </c>
      <c r="E54" s="27">
        <v>4494</v>
      </c>
      <c r="F54" s="28">
        <f>VLOOKUP(D54,[1]Sammenlignbare!$D$17:$F$241,3,FALSE)</f>
        <v>4244</v>
      </c>
      <c r="G54" s="28">
        <v>250</v>
      </c>
      <c r="H54" s="27">
        <v>93</v>
      </c>
      <c r="I54" s="20">
        <v>1988</v>
      </c>
      <c r="J54" s="28">
        <v>2413</v>
      </c>
      <c r="K54" s="27">
        <v>95</v>
      </c>
      <c r="L54" s="20">
        <v>1548</v>
      </c>
      <c r="M54" s="28">
        <v>2601</v>
      </c>
      <c r="N54" s="20"/>
      <c r="O54" s="20"/>
    </row>
    <row r="55" spans="3:15" x14ac:dyDescent="0.35">
      <c r="C55" s="25" t="s">
        <v>45</v>
      </c>
      <c r="D55" s="25" t="s">
        <v>52</v>
      </c>
      <c r="E55" s="27">
        <v>3459</v>
      </c>
      <c r="F55" s="28">
        <f>VLOOKUP(D55,[1]Sammenlignbare!$D$17:$F$241,3,FALSE)</f>
        <v>3333</v>
      </c>
      <c r="G55" s="28">
        <v>126</v>
      </c>
      <c r="H55" s="27">
        <v>147</v>
      </c>
      <c r="I55" s="20">
        <v>1431</v>
      </c>
      <c r="J55" s="28">
        <v>1881</v>
      </c>
      <c r="K55" s="27">
        <v>169</v>
      </c>
      <c r="L55" s="20">
        <v>1148</v>
      </c>
      <c r="M55" s="28">
        <v>2016</v>
      </c>
      <c r="N55" s="20"/>
      <c r="O55" s="20"/>
    </row>
    <row r="56" spans="3:15" x14ac:dyDescent="0.35">
      <c r="C56" s="25" t="s">
        <v>45</v>
      </c>
      <c r="D56" s="25" t="s">
        <v>53</v>
      </c>
      <c r="E56" s="27">
        <v>3374</v>
      </c>
      <c r="F56" s="28">
        <f>VLOOKUP(D56,[1]Sammenlignbare!$D$17:$F$241,3,FALSE)</f>
        <v>3492</v>
      </c>
      <c r="G56" s="28">
        <v>-118</v>
      </c>
      <c r="H56" s="27">
        <v>65</v>
      </c>
      <c r="I56" s="20">
        <v>1350</v>
      </c>
      <c r="J56" s="28">
        <v>1959</v>
      </c>
      <c r="K56" s="27">
        <v>59</v>
      </c>
      <c r="L56" s="20">
        <v>1237</v>
      </c>
      <c r="M56" s="28">
        <v>2196</v>
      </c>
      <c r="N56" s="20"/>
      <c r="O56" s="20"/>
    </row>
    <row r="57" spans="3:15" x14ac:dyDescent="0.35">
      <c r="C57" s="25" t="s">
        <v>45</v>
      </c>
      <c r="D57" s="25" t="s">
        <v>54</v>
      </c>
      <c r="E57" s="27">
        <v>2979</v>
      </c>
      <c r="F57" s="28">
        <f>VLOOKUP(D57,[1]Sammenlignbare!$D$17:$F$241,3,FALSE)</f>
        <v>3075</v>
      </c>
      <c r="G57" s="28">
        <v>-96</v>
      </c>
      <c r="H57" s="27">
        <v>93</v>
      </c>
      <c r="I57" s="20">
        <v>457</v>
      </c>
      <c r="J57" s="28">
        <v>2429</v>
      </c>
      <c r="K57" s="27">
        <v>99</v>
      </c>
      <c r="L57" s="20">
        <v>396</v>
      </c>
      <c r="M57" s="28">
        <v>2580</v>
      </c>
      <c r="N57" s="20"/>
      <c r="O57" s="20"/>
    </row>
    <row r="58" spans="3:15" x14ac:dyDescent="0.35">
      <c r="C58" s="25" t="s">
        <v>45</v>
      </c>
      <c r="D58" s="25" t="s">
        <v>55</v>
      </c>
      <c r="E58" s="27">
        <v>2858</v>
      </c>
      <c r="F58" s="28">
        <f>VLOOKUP(D58,[1]Sammenlignbare!$D$17:$F$241,3,FALSE)</f>
        <v>2792</v>
      </c>
      <c r="G58" s="28">
        <v>66</v>
      </c>
      <c r="H58" s="27">
        <v>56</v>
      </c>
      <c r="I58" s="20">
        <v>1298</v>
      </c>
      <c r="J58" s="28">
        <v>1504</v>
      </c>
      <c r="K58" s="27">
        <v>76</v>
      </c>
      <c r="L58" s="20">
        <v>1079</v>
      </c>
      <c r="M58" s="28">
        <v>1637</v>
      </c>
      <c r="N58" s="20"/>
      <c r="O58" s="20"/>
    </row>
    <row r="59" spans="3:15" x14ac:dyDescent="0.35">
      <c r="C59" s="25" t="s">
        <v>45</v>
      </c>
      <c r="D59" s="25" t="s">
        <v>56</v>
      </c>
      <c r="E59" s="27">
        <v>2357</v>
      </c>
      <c r="F59" s="28">
        <f>VLOOKUP(D59,[1]Sammenlignbare!$D$17:$F$241,3,FALSE)</f>
        <v>2366</v>
      </c>
      <c r="G59" s="28">
        <v>-9</v>
      </c>
      <c r="H59" s="27">
        <v>190</v>
      </c>
      <c r="I59" s="20">
        <v>1</v>
      </c>
      <c r="J59" s="28">
        <v>2166</v>
      </c>
      <c r="K59" s="27">
        <v>210</v>
      </c>
      <c r="L59" s="20">
        <v>0</v>
      </c>
      <c r="M59" s="28">
        <v>2156</v>
      </c>
      <c r="N59" s="20"/>
      <c r="O59" s="20"/>
    </row>
    <row r="60" spans="3:15" x14ac:dyDescent="0.35">
      <c r="C60" s="25" t="s">
        <v>45</v>
      </c>
      <c r="D60" s="25" t="s">
        <v>57</v>
      </c>
      <c r="E60" s="27">
        <v>2009</v>
      </c>
      <c r="F60" s="28">
        <f>VLOOKUP(D60,[1]Sammenlignbare!$D$17:$F$241,3,FALSE)</f>
        <v>1989</v>
      </c>
      <c r="G60" s="28">
        <v>20</v>
      </c>
      <c r="H60" s="27">
        <v>21</v>
      </c>
      <c r="I60" s="20">
        <v>129</v>
      </c>
      <c r="J60" s="28">
        <v>1859</v>
      </c>
      <c r="K60" s="27">
        <v>27</v>
      </c>
      <c r="L60" s="20">
        <v>48</v>
      </c>
      <c r="M60" s="28">
        <v>1914</v>
      </c>
      <c r="N60" s="20"/>
      <c r="O60" s="20"/>
    </row>
    <row r="61" spans="3:15" x14ac:dyDescent="0.35">
      <c r="C61" s="25" t="s">
        <v>45</v>
      </c>
      <c r="D61" s="25" t="s">
        <v>58</v>
      </c>
      <c r="E61" s="27">
        <v>1986</v>
      </c>
      <c r="F61" s="28">
        <f>VLOOKUP(D61,[1]Sammenlignbare!$D$17:$F$241,3,FALSE)</f>
        <v>2012</v>
      </c>
      <c r="G61" s="28">
        <v>-26</v>
      </c>
      <c r="H61" s="27">
        <v>87</v>
      </c>
      <c r="I61" s="20">
        <v>319</v>
      </c>
      <c r="J61" s="28">
        <v>1580</v>
      </c>
      <c r="K61" s="27">
        <v>75</v>
      </c>
      <c r="L61" s="20">
        <v>324</v>
      </c>
      <c r="M61" s="28">
        <v>1613</v>
      </c>
      <c r="N61" s="20"/>
      <c r="O61" s="20"/>
    </row>
    <row r="62" spans="3:15" x14ac:dyDescent="0.35">
      <c r="C62" s="25" t="s">
        <v>45</v>
      </c>
      <c r="D62" s="25" t="s">
        <v>59</v>
      </c>
      <c r="E62" s="27">
        <v>1933</v>
      </c>
      <c r="F62" s="28">
        <f>VLOOKUP(D62,[1]Sammenlignbare!$D$17:$F$241,3,FALSE)</f>
        <v>1988</v>
      </c>
      <c r="G62" s="28">
        <v>-55</v>
      </c>
      <c r="H62" s="27">
        <v>107</v>
      </c>
      <c r="I62" s="20">
        <v>2</v>
      </c>
      <c r="J62" s="28">
        <v>1824</v>
      </c>
      <c r="K62" s="27">
        <v>105</v>
      </c>
      <c r="L62" s="20">
        <v>2</v>
      </c>
      <c r="M62" s="28">
        <v>1881</v>
      </c>
      <c r="N62" s="20"/>
      <c r="O62" s="20"/>
    </row>
    <row r="63" spans="3:15" x14ac:dyDescent="0.35">
      <c r="C63" s="25" t="s">
        <v>45</v>
      </c>
      <c r="D63" s="25" t="s">
        <v>60</v>
      </c>
      <c r="E63" s="27">
        <v>1623</v>
      </c>
      <c r="F63" s="28">
        <f>VLOOKUP(D63,[1]Sammenlignbare!$D$17:$F$241,3,FALSE)</f>
        <v>1592</v>
      </c>
      <c r="G63" s="28">
        <v>31</v>
      </c>
      <c r="H63" s="27">
        <v>169</v>
      </c>
      <c r="I63" s="20">
        <v>237</v>
      </c>
      <c r="J63" s="28">
        <v>1217</v>
      </c>
      <c r="K63" s="27">
        <v>225</v>
      </c>
      <c r="L63" s="20">
        <v>145</v>
      </c>
      <c r="M63" s="28">
        <v>1222</v>
      </c>
      <c r="N63" s="20"/>
      <c r="O63" s="20"/>
    </row>
    <row r="64" spans="3:15" x14ac:dyDescent="0.35">
      <c r="C64" s="25" t="s">
        <v>45</v>
      </c>
      <c r="D64" s="25" t="s">
        <v>61</v>
      </c>
      <c r="E64" s="27">
        <v>1292</v>
      </c>
      <c r="F64" s="28">
        <f>VLOOKUP(D64,[1]Sammenlignbare!$D$17:$F$241,3,FALSE)</f>
        <v>1284</v>
      </c>
      <c r="G64" s="28">
        <v>8</v>
      </c>
      <c r="H64" s="27">
        <v>74</v>
      </c>
      <c r="I64" s="20">
        <v>85</v>
      </c>
      <c r="J64" s="28">
        <v>1133</v>
      </c>
      <c r="K64" s="27">
        <v>74</v>
      </c>
      <c r="L64" s="20">
        <v>55</v>
      </c>
      <c r="M64" s="28">
        <v>1155</v>
      </c>
      <c r="N64" s="20"/>
      <c r="O64" s="20"/>
    </row>
    <row r="65" spans="3:15" x14ac:dyDescent="0.35">
      <c r="C65" s="25" t="s">
        <v>45</v>
      </c>
      <c r="D65" s="25" t="s">
        <v>62</v>
      </c>
      <c r="E65" s="27">
        <v>1195</v>
      </c>
      <c r="F65" s="28">
        <f>VLOOKUP(D65,[1]Sammenlignbare!$D$17:$F$241,3,FALSE)</f>
        <v>1306</v>
      </c>
      <c r="G65" s="28">
        <v>-111</v>
      </c>
      <c r="H65" s="27">
        <v>1159</v>
      </c>
      <c r="I65" s="20">
        <v>36</v>
      </c>
      <c r="J65" s="28">
        <v>0</v>
      </c>
      <c r="K65" s="27">
        <v>1277</v>
      </c>
      <c r="L65" s="20">
        <v>29</v>
      </c>
      <c r="M65" s="28">
        <v>0</v>
      </c>
      <c r="N65" s="20"/>
      <c r="O65" s="20"/>
    </row>
    <row r="66" spans="3:15" x14ac:dyDescent="0.35">
      <c r="C66" s="26" t="s">
        <v>45</v>
      </c>
      <c r="D66" s="26" t="s">
        <v>63</v>
      </c>
      <c r="E66" s="29">
        <v>1034</v>
      </c>
      <c r="F66" s="32">
        <f>VLOOKUP(D66,[1]Sammenlignbare!$D$17:$F$241,3,FALSE)</f>
        <v>1052</v>
      </c>
      <c r="G66" s="32">
        <v>-18</v>
      </c>
      <c r="H66" s="29">
        <v>79</v>
      </c>
      <c r="I66" s="30">
        <v>116</v>
      </c>
      <c r="J66" s="32">
        <v>839</v>
      </c>
      <c r="K66" s="29">
        <v>87</v>
      </c>
      <c r="L66" s="30">
        <v>99</v>
      </c>
      <c r="M66" s="32">
        <v>866</v>
      </c>
      <c r="N66" s="20"/>
      <c r="O66" s="20"/>
    </row>
    <row r="67" spans="3:15" x14ac:dyDescent="0.35">
      <c r="C67" s="38" t="s">
        <v>64</v>
      </c>
      <c r="D67" s="38" t="s">
        <v>65</v>
      </c>
      <c r="E67" s="33">
        <v>21709</v>
      </c>
      <c r="F67" s="35">
        <f>VLOOKUP(D67,[1]Sammenlignbare!$D$17:$F$241,3,FALSE)</f>
        <v>22210</v>
      </c>
      <c r="G67" s="67">
        <v>-501</v>
      </c>
      <c r="H67" s="33">
        <v>206</v>
      </c>
      <c r="I67" s="34">
        <v>12282</v>
      </c>
      <c r="J67" s="35">
        <v>9221</v>
      </c>
      <c r="K67" s="33">
        <v>289</v>
      </c>
      <c r="L67" s="34">
        <v>11749</v>
      </c>
      <c r="M67" s="35">
        <v>10172</v>
      </c>
      <c r="N67" s="20"/>
      <c r="O67" s="20"/>
    </row>
    <row r="68" spans="3:15" x14ac:dyDescent="0.35">
      <c r="C68" s="25" t="s">
        <v>64</v>
      </c>
      <c r="D68" s="25" t="s">
        <v>66</v>
      </c>
      <c r="E68" s="27">
        <v>8749</v>
      </c>
      <c r="F68" s="28">
        <f>VLOOKUP(D68,[1]Sammenlignbare!$D$17:$F$241,3,FALSE)</f>
        <v>9056</v>
      </c>
      <c r="G68" s="62">
        <v>-307</v>
      </c>
      <c r="H68" s="27">
        <v>94</v>
      </c>
      <c r="I68" s="20">
        <v>4878</v>
      </c>
      <c r="J68" s="28">
        <v>3777</v>
      </c>
      <c r="K68" s="27">
        <v>133</v>
      </c>
      <c r="L68" s="20">
        <v>4766</v>
      </c>
      <c r="M68" s="28">
        <v>4157</v>
      </c>
      <c r="N68" s="20"/>
      <c r="O68" s="20"/>
    </row>
    <row r="69" spans="3:15" x14ac:dyDescent="0.35">
      <c r="C69" s="25" t="s">
        <v>64</v>
      </c>
      <c r="D69" s="25" t="s">
        <v>67</v>
      </c>
      <c r="E69" s="27">
        <v>7608</v>
      </c>
      <c r="F69" s="28">
        <f>VLOOKUP(D69,[1]Sammenlignbare!$D$17:$F$241,3,FALSE)</f>
        <v>7853</v>
      </c>
      <c r="G69" s="62">
        <v>-245</v>
      </c>
      <c r="H69" s="27">
        <v>133</v>
      </c>
      <c r="I69" s="20">
        <v>4835</v>
      </c>
      <c r="J69" s="28">
        <v>2640</v>
      </c>
      <c r="K69" s="27">
        <v>174</v>
      </c>
      <c r="L69" s="20">
        <v>4695</v>
      </c>
      <c r="M69" s="28">
        <v>2984</v>
      </c>
      <c r="N69" s="20"/>
      <c r="O69" s="20"/>
    </row>
    <row r="70" spans="3:15" x14ac:dyDescent="0.35">
      <c r="C70" s="25" t="s">
        <v>64</v>
      </c>
      <c r="D70" s="25" t="s">
        <v>68</v>
      </c>
      <c r="E70" s="27">
        <v>7451</v>
      </c>
      <c r="F70" s="28">
        <f>VLOOKUP(D70,[1]Sammenlignbare!$D$17:$F$241,3,FALSE)</f>
        <v>7028</v>
      </c>
      <c r="G70" s="62">
        <v>423</v>
      </c>
      <c r="H70" s="27">
        <v>205</v>
      </c>
      <c r="I70" s="20">
        <v>3256</v>
      </c>
      <c r="J70" s="28">
        <v>3990</v>
      </c>
      <c r="K70" s="27">
        <v>174</v>
      </c>
      <c r="L70" s="20">
        <v>2560</v>
      </c>
      <c r="M70" s="28">
        <v>4294</v>
      </c>
      <c r="N70" s="20"/>
      <c r="O70" s="20"/>
    </row>
    <row r="71" spans="3:15" x14ac:dyDescent="0.35">
      <c r="C71" s="25" t="s">
        <v>64</v>
      </c>
      <c r="D71" s="25" t="s">
        <v>69</v>
      </c>
      <c r="E71" s="27">
        <v>7197</v>
      </c>
      <c r="F71" s="28">
        <f>VLOOKUP(D71,[1]Sammenlignbare!$D$17:$F$241,3,FALSE)</f>
        <v>7294</v>
      </c>
      <c r="G71" s="62">
        <v>-97</v>
      </c>
      <c r="H71" s="27">
        <v>70</v>
      </c>
      <c r="I71" s="20">
        <v>4814</v>
      </c>
      <c r="J71" s="28">
        <v>2313</v>
      </c>
      <c r="K71" s="27">
        <v>92</v>
      </c>
      <c r="L71" s="20">
        <v>4646</v>
      </c>
      <c r="M71" s="28">
        <v>2556</v>
      </c>
      <c r="N71" s="20"/>
      <c r="O71" s="20"/>
    </row>
    <row r="72" spans="3:15" x14ac:dyDescent="0.35">
      <c r="C72" s="25" t="s">
        <v>64</v>
      </c>
      <c r="D72" s="25" t="s">
        <v>70</v>
      </c>
      <c r="E72" s="27">
        <v>6660</v>
      </c>
      <c r="F72" s="28">
        <f>VLOOKUP(D72,[1]Sammenlignbare!$D$17:$F$241,3,FALSE)</f>
        <v>6953</v>
      </c>
      <c r="G72" s="62">
        <v>-293</v>
      </c>
      <c r="H72" s="27">
        <v>91</v>
      </c>
      <c r="I72" s="20">
        <v>3273</v>
      </c>
      <c r="J72" s="28">
        <v>3296</v>
      </c>
      <c r="K72" s="27">
        <v>122</v>
      </c>
      <c r="L72" s="20">
        <v>3228</v>
      </c>
      <c r="M72" s="28">
        <v>3603</v>
      </c>
      <c r="N72" s="20"/>
      <c r="O72" s="20"/>
    </row>
    <row r="73" spans="3:15" x14ac:dyDescent="0.35">
      <c r="C73" s="25" t="s">
        <v>64</v>
      </c>
      <c r="D73" s="25" t="s">
        <v>71</v>
      </c>
      <c r="E73" s="27">
        <v>6107</v>
      </c>
      <c r="F73" s="28">
        <f>VLOOKUP(D73,[1]Sammenlignbare!$D$17:$F$241,3,FALSE)</f>
        <v>5594</v>
      </c>
      <c r="G73" s="62">
        <v>513</v>
      </c>
      <c r="H73" s="27">
        <v>0</v>
      </c>
      <c r="I73" s="20">
        <v>6107</v>
      </c>
      <c r="J73" s="28">
        <v>0</v>
      </c>
      <c r="K73" s="27">
        <v>0</v>
      </c>
      <c r="L73" s="20">
        <v>5594</v>
      </c>
      <c r="M73" s="28">
        <v>0</v>
      </c>
      <c r="N73" s="20"/>
      <c r="O73" s="20"/>
    </row>
    <row r="74" spans="3:15" x14ac:dyDescent="0.35">
      <c r="C74" s="25" t="s">
        <v>64</v>
      </c>
      <c r="D74" s="25" t="s">
        <v>72</v>
      </c>
      <c r="E74" s="27">
        <v>4134</v>
      </c>
      <c r="F74" s="28">
        <f>VLOOKUP(D74,[1]Sammenlignbare!$D$17:$F$241,3,FALSE)</f>
        <v>4299</v>
      </c>
      <c r="G74" s="62">
        <v>-165</v>
      </c>
      <c r="H74" s="27">
        <v>223</v>
      </c>
      <c r="I74" s="20">
        <v>1172</v>
      </c>
      <c r="J74" s="28">
        <v>2739</v>
      </c>
      <c r="K74" s="27">
        <v>214</v>
      </c>
      <c r="L74" s="20">
        <v>1020</v>
      </c>
      <c r="M74" s="28">
        <v>3065</v>
      </c>
      <c r="N74" s="20"/>
      <c r="O74" s="20"/>
    </row>
    <row r="75" spans="3:15" x14ac:dyDescent="0.35">
      <c r="C75" s="25" t="s">
        <v>64</v>
      </c>
      <c r="D75" s="25" t="s">
        <v>73</v>
      </c>
      <c r="E75" s="27">
        <v>4074</v>
      </c>
      <c r="F75" s="28">
        <f>VLOOKUP(D75,[1]Sammenlignbare!$D$17:$F$241,3,FALSE)</f>
        <v>3956</v>
      </c>
      <c r="G75" s="62">
        <v>118</v>
      </c>
      <c r="H75" s="27">
        <v>178</v>
      </c>
      <c r="I75" s="20">
        <v>2155</v>
      </c>
      <c r="J75" s="28">
        <v>1741</v>
      </c>
      <c r="K75" s="27">
        <v>190</v>
      </c>
      <c r="L75" s="20">
        <v>1850</v>
      </c>
      <c r="M75" s="28">
        <v>1916</v>
      </c>
      <c r="N75" s="20"/>
      <c r="O75" s="20"/>
    </row>
    <row r="76" spans="3:15" x14ac:dyDescent="0.35">
      <c r="C76" s="25" t="s">
        <v>64</v>
      </c>
      <c r="D76" s="25" t="s">
        <v>74</v>
      </c>
      <c r="E76" s="27">
        <v>4054</v>
      </c>
      <c r="F76" s="28">
        <f>VLOOKUP(D76,[1]Sammenlignbare!$D$17:$F$241,3,FALSE)</f>
        <v>4083</v>
      </c>
      <c r="G76" s="62">
        <v>-29</v>
      </c>
      <c r="H76" s="27">
        <v>537</v>
      </c>
      <c r="I76" s="20">
        <v>1088</v>
      </c>
      <c r="J76" s="28">
        <v>2429</v>
      </c>
      <c r="K76" s="27">
        <v>559</v>
      </c>
      <c r="L76" s="20">
        <v>997</v>
      </c>
      <c r="M76" s="28">
        <v>2527</v>
      </c>
      <c r="N76" s="20"/>
      <c r="O76" s="20"/>
    </row>
    <row r="77" spans="3:15" x14ac:dyDescent="0.35">
      <c r="C77" s="25" t="s">
        <v>64</v>
      </c>
      <c r="D77" s="25" t="s">
        <v>75</v>
      </c>
      <c r="E77" s="27">
        <v>3277</v>
      </c>
      <c r="F77" s="28">
        <f>VLOOKUP(D77,[1]Sammenlignbare!$D$17:$F$241,3,FALSE)</f>
        <v>3290</v>
      </c>
      <c r="G77" s="62">
        <v>-13</v>
      </c>
      <c r="H77" s="27">
        <v>52</v>
      </c>
      <c r="I77" s="20">
        <v>1638</v>
      </c>
      <c r="J77" s="28">
        <v>1587</v>
      </c>
      <c r="K77" s="27">
        <v>132</v>
      </c>
      <c r="L77" s="20">
        <v>1459</v>
      </c>
      <c r="M77" s="28">
        <v>1699</v>
      </c>
      <c r="N77" s="20"/>
      <c r="O77" s="20"/>
    </row>
    <row r="78" spans="3:15" x14ac:dyDescent="0.35">
      <c r="C78" s="25" t="s">
        <v>64</v>
      </c>
      <c r="D78" s="25" t="s">
        <v>76</v>
      </c>
      <c r="E78" s="27">
        <v>2279</v>
      </c>
      <c r="F78" s="28">
        <f>VLOOKUP(D78,[1]Sammenlignbare!$D$17:$F$241,3,FALSE)</f>
        <v>2261</v>
      </c>
      <c r="G78" s="62">
        <v>18</v>
      </c>
      <c r="H78" s="27">
        <v>2174</v>
      </c>
      <c r="I78" s="20">
        <v>105</v>
      </c>
      <c r="J78" s="28">
        <v>0</v>
      </c>
      <c r="K78" s="27">
        <v>2190</v>
      </c>
      <c r="L78" s="20">
        <v>71</v>
      </c>
      <c r="M78" s="28">
        <v>0</v>
      </c>
      <c r="N78" s="20"/>
      <c r="O78" s="20"/>
    </row>
    <row r="79" spans="3:15" x14ac:dyDescent="0.35">
      <c r="C79" s="25" t="s">
        <v>64</v>
      </c>
      <c r="D79" s="25" t="s">
        <v>77</v>
      </c>
      <c r="E79" s="27">
        <v>2169</v>
      </c>
      <c r="F79" s="28">
        <f>VLOOKUP(D79,[1]Sammenlignbare!$D$17:$F$241,3,FALSE)</f>
        <v>1976</v>
      </c>
      <c r="G79" s="62">
        <v>193</v>
      </c>
      <c r="H79" s="27">
        <v>224</v>
      </c>
      <c r="I79" s="20">
        <v>595</v>
      </c>
      <c r="J79" s="28">
        <v>1350</v>
      </c>
      <c r="K79" s="27">
        <v>1678</v>
      </c>
      <c r="L79" s="20">
        <v>298</v>
      </c>
      <c r="M79" s="28">
        <v>0</v>
      </c>
      <c r="N79" s="20"/>
      <c r="O79" s="20"/>
    </row>
    <row r="80" spans="3:15" x14ac:dyDescent="0.35">
      <c r="C80" s="25" t="s">
        <v>64</v>
      </c>
      <c r="D80" s="25" t="s">
        <v>78</v>
      </c>
      <c r="E80" s="27">
        <v>1778</v>
      </c>
      <c r="F80" s="28">
        <f>VLOOKUP(D80,[1]Sammenlignbare!$D$17:$F$241,3,FALSE)</f>
        <v>1791</v>
      </c>
      <c r="G80" s="62">
        <v>-13</v>
      </c>
      <c r="H80" s="27">
        <v>221</v>
      </c>
      <c r="I80" s="20">
        <v>570</v>
      </c>
      <c r="J80" s="28">
        <v>987</v>
      </c>
      <c r="K80" s="27">
        <v>217</v>
      </c>
      <c r="L80" s="20">
        <v>536</v>
      </c>
      <c r="M80" s="28">
        <v>1038</v>
      </c>
      <c r="N80" s="20"/>
      <c r="O80" s="20"/>
    </row>
    <row r="81" spans="3:15" x14ac:dyDescent="0.35">
      <c r="C81" s="25" t="s">
        <v>64</v>
      </c>
      <c r="D81" s="25" t="s">
        <v>79</v>
      </c>
      <c r="E81" s="27">
        <v>1681</v>
      </c>
      <c r="F81" s="28">
        <f>VLOOKUP(D81,[1]Sammenlignbare!$D$17:$F$241,3,FALSE)</f>
        <v>1746</v>
      </c>
      <c r="G81" s="62">
        <v>-65</v>
      </c>
      <c r="H81" s="27">
        <v>107</v>
      </c>
      <c r="I81" s="20">
        <v>435</v>
      </c>
      <c r="J81" s="28">
        <v>1139</v>
      </c>
      <c r="K81" s="27">
        <v>103</v>
      </c>
      <c r="L81" s="20">
        <v>421</v>
      </c>
      <c r="M81" s="28">
        <v>1222</v>
      </c>
      <c r="N81" s="20"/>
      <c r="O81" s="20"/>
    </row>
    <row r="82" spans="3:15" x14ac:dyDescent="0.35">
      <c r="C82" s="25" t="s">
        <v>64</v>
      </c>
      <c r="D82" s="25" t="s">
        <v>80</v>
      </c>
      <c r="E82" s="27">
        <v>1444</v>
      </c>
      <c r="F82" s="28">
        <f>VLOOKUP(D82,[1]Sammenlignbare!$D$17:$F$241,3,FALSE)</f>
        <v>1488</v>
      </c>
      <c r="G82" s="62">
        <v>-44</v>
      </c>
      <c r="H82" s="27">
        <v>127</v>
      </c>
      <c r="I82" s="20">
        <v>167</v>
      </c>
      <c r="J82" s="28">
        <v>1150</v>
      </c>
      <c r="K82" s="27">
        <v>124</v>
      </c>
      <c r="L82" s="20">
        <v>129</v>
      </c>
      <c r="M82" s="28">
        <v>1235</v>
      </c>
      <c r="N82" s="20"/>
      <c r="O82" s="20"/>
    </row>
    <row r="83" spans="3:15" x14ac:dyDescent="0.35">
      <c r="C83" s="25" t="s">
        <v>64</v>
      </c>
      <c r="D83" s="25" t="s">
        <v>81</v>
      </c>
      <c r="E83" s="27">
        <v>1426</v>
      </c>
      <c r="F83" s="28">
        <f>VLOOKUP(D83,[1]Sammenlignbare!$D$17:$F$241,3,FALSE)</f>
        <v>1408</v>
      </c>
      <c r="G83" s="62">
        <v>18</v>
      </c>
      <c r="H83" s="27">
        <v>679</v>
      </c>
      <c r="I83" s="20">
        <v>272</v>
      </c>
      <c r="J83" s="28">
        <v>475</v>
      </c>
      <c r="K83" s="27">
        <v>998</v>
      </c>
      <c r="L83" s="20">
        <v>173</v>
      </c>
      <c r="M83" s="28">
        <v>237</v>
      </c>
      <c r="N83" s="20"/>
      <c r="O83" s="20"/>
    </row>
    <row r="84" spans="3:15" x14ac:dyDescent="0.35">
      <c r="C84" s="25" t="s">
        <v>64</v>
      </c>
      <c r="D84" s="25" t="s">
        <v>82</v>
      </c>
      <c r="E84" s="27">
        <v>1264</v>
      </c>
      <c r="F84" s="28">
        <f>VLOOKUP(D84,[1]Sammenlignbare!$D$17:$F$241,3,FALSE)</f>
        <v>1337</v>
      </c>
      <c r="G84" s="62">
        <v>-73</v>
      </c>
      <c r="H84" s="27">
        <v>1230</v>
      </c>
      <c r="I84" s="20">
        <v>34</v>
      </c>
      <c r="J84" s="28">
        <v>0</v>
      </c>
      <c r="K84" s="27">
        <v>1309</v>
      </c>
      <c r="L84" s="20">
        <v>28</v>
      </c>
      <c r="M84" s="28">
        <v>0</v>
      </c>
      <c r="N84" s="20"/>
      <c r="O84" s="20"/>
    </row>
    <row r="85" spans="3:15" x14ac:dyDescent="0.35">
      <c r="C85" s="26" t="s">
        <v>64</v>
      </c>
      <c r="D85" s="26" t="s">
        <v>83</v>
      </c>
      <c r="E85" s="29">
        <v>834</v>
      </c>
      <c r="F85" s="32">
        <f>VLOOKUP(D85,[1]Sammenlignbare!$D$17:$F$241,3,FALSE)</f>
        <v>700</v>
      </c>
      <c r="G85" s="63">
        <v>134</v>
      </c>
      <c r="H85" s="29">
        <v>0</v>
      </c>
      <c r="I85" s="30">
        <v>834</v>
      </c>
      <c r="J85" s="32">
        <v>0</v>
      </c>
      <c r="K85" s="29">
        <v>0</v>
      </c>
      <c r="L85" s="30">
        <v>700</v>
      </c>
      <c r="M85" s="32">
        <v>0</v>
      </c>
      <c r="N85" s="20"/>
      <c r="O85" s="20"/>
    </row>
    <row r="86" spans="3:15" x14ac:dyDescent="0.35">
      <c r="C86" s="38" t="s">
        <v>84</v>
      </c>
      <c r="D86" s="38" t="s">
        <v>85</v>
      </c>
      <c r="E86" s="33">
        <v>262459</v>
      </c>
      <c r="F86" s="35">
        <f>VLOOKUP(D86,[1]Sammenlignbare!$D$17:$F$241,3,FALSE)</f>
        <v>230121</v>
      </c>
      <c r="G86" s="67">
        <v>32338</v>
      </c>
      <c r="H86" s="33">
        <v>0</v>
      </c>
      <c r="I86" s="34">
        <v>262459</v>
      </c>
      <c r="J86" s="34">
        <v>0</v>
      </c>
      <c r="K86" s="33">
        <v>0</v>
      </c>
      <c r="L86" s="34">
        <v>230121</v>
      </c>
      <c r="M86" s="35">
        <v>0</v>
      </c>
      <c r="N86" s="20"/>
      <c r="O86" s="20"/>
    </row>
    <row r="87" spans="3:15" x14ac:dyDescent="0.35">
      <c r="C87" s="25" t="s">
        <v>84</v>
      </c>
      <c r="D87" s="25" t="s">
        <v>86</v>
      </c>
      <c r="E87" s="27">
        <v>254208</v>
      </c>
      <c r="F87" s="28">
        <f>VLOOKUP(D87,[1]Sammenlignbare!$D$17:$F$241,3,FALSE)</f>
        <v>257316</v>
      </c>
      <c r="G87" s="62">
        <v>-3108</v>
      </c>
      <c r="H87" s="27">
        <v>3730</v>
      </c>
      <c r="I87" s="20">
        <v>134482</v>
      </c>
      <c r="J87" s="20">
        <v>115996</v>
      </c>
      <c r="K87" s="27">
        <v>3682</v>
      </c>
      <c r="L87" s="20">
        <v>130396</v>
      </c>
      <c r="M87" s="28">
        <v>123238</v>
      </c>
      <c r="N87" s="20"/>
      <c r="O87" s="20"/>
    </row>
    <row r="88" spans="3:15" x14ac:dyDescent="0.35">
      <c r="C88" s="25" t="s">
        <v>84</v>
      </c>
      <c r="D88" s="25" t="s">
        <v>87</v>
      </c>
      <c r="E88" s="27">
        <v>95988</v>
      </c>
      <c r="F88" s="28">
        <f>VLOOKUP(D88,[1]Sammenlignbare!$D$17:$F$241,3,FALSE)</f>
        <v>92647</v>
      </c>
      <c r="G88" s="62">
        <v>3341</v>
      </c>
      <c r="H88" s="27">
        <v>2162</v>
      </c>
      <c r="I88" s="20">
        <v>57223</v>
      </c>
      <c r="J88" s="20">
        <v>36603</v>
      </c>
      <c r="K88" s="27">
        <v>2424</v>
      </c>
      <c r="L88" s="20">
        <v>50086</v>
      </c>
      <c r="M88" s="28">
        <v>40137</v>
      </c>
      <c r="N88" s="20"/>
      <c r="O88" s="20"/>
    </row>
    <row r="89" spans="3:15" x14ac:dyDescent="0.35">
      <c r="C89" s="25" t="s">
        <v>84</v>
      </c>
      <c r="D89" s="25" t="s">
        <v>88</v>
      </c>
      <c r="E89" s="27">
        <v>83303</v>
      </c>
      <c r="F89" s="28">
        <f>VLOOKUP(D89,[1]Sammenlignbare!$D$17:$F$241,3,FALSE)</f>
        <v>86795</v>
      </c>
      <c r="G89" s="62">
        <v>-3492</v>
      </c>
      <c r="H89" s="27">
        <v>0</v>
      </c>
      <c r="I89" s="20">
        <v>83303</v>
      </c>
      <c r="J89" s="20">
        <v>0</v>
      </c>
      <c r="K89" s="27">
        <v>0</v>
      </c>
      <c r="L89" s="20">
        <v>86795</v>
      </c>
      <c r="M89" s="28">
        <v>0</v>
      </c>
      <c r="N89" s="20"/>
      <c r="O89" s="20"/>
    </row>
    <row r="90" spans="3:15" x14ac:dyDescent="0.35">
      <c r="C90" s="25" t="s">
        <v>84</v>
      </c>
      <c r="D90" s="25" t="s">
        <v>89</v>
      </c>
      <c r="E90" s="27">
        <v>49152</v>
      </c>
      <c r="F90" s="28">
        <f>VLOOKUP(D90,[1]Sammenlignbare!$D$17:$F$241,3,FALSE)</f>
        <v>57194</v>
      </c>
      <c r="G90" s="62">
        <v>-8042</v>
      </c>
      <c r="H90" s="27">
        <v>38744</v>
      </c>
      <c r="I90" s="20">
        <v>3715</v>
      </c>
      <c r="J90" s="20">
        <v>6693</v>
      </c>
      <c r="K90" s="27">
        <v>44805</v>
      </c>
      <c r="L90" s="20">
        <v>5109</v>
      </c>
      <c r="M90" s="28">
        <v>7280</v>
      </c>
      <c r="N90" s="20"/>
      <c r="O90" s="20"/>
    </row>
    <row r="91" spans="3:15" x14ac:dyDescent="0.35">
      <c r="C91" s="25" t="s">
        <v>84</v>
      </c>
      <c r="D91" s="25" t="s">
        <v>90</v>
      </c>
      <c r="E91" s="27">
        <v>34036</v>
      </c>
      <c r="F91" s="28">
        <f>VLOOKUP(D91,[1]Sammenlignbare!$D$17:$F$241,3,FALSE)</f>
        <v>32375</v>
      </c>
      <c r="G91" s="62">
        <v>1661</v>
      </c>
      <c r="H91" s="27">
        <v>325</v>
      </c>
      <c r="I91" s="20">
        <v>3085</v>
      </c>
      <c r="J91" s="20">
        <v>30626</v>
      </c>
      <c r="K91" s="27">
        <v>269</v>
      </c>
      <c r="L91" s="20">
        <v>2757</v>
      </c>
      <c r="M91" s="28">
        <v>29349</v>
      </c>
      <c r="N91" s="20"/>
      <c r="O91" s="20"/>
    </row>
    <row r="92" spans="3:15" x14ac:dyDescent="0.35">
      <c r="C92" s="25" t="s">
        <v>84</v>
      </c>
      <c r="D92" s="25" t="s">
        <v>91</v>
      </c>
      <c r="E92" s="27">
        <v>31632</v>
      </c>
      <c r="F92" s="28">
        <f>VLOOKUP(D92,[1]Sammenlignbare!$D$17:$F$241,3,FALSE)</f>
        <v>27868</v>
      </c>
      <c r="G92" s="62">
        <v>3764</v>
      </c>
      <c r="H92" s="27">
        <v>1818</v>
      </c>
      <c r="I92" s="20">
        <v>9628</v>
      </c>
      <c r="J92" s="20">
        <v>20186</v>
      </c>
      <c r="K92" s="27">
        <v>2221</v>
      </c>
      <c r="L92" s="20">
        <v>4465</v>
      </c>
      <c r="M92" s="28">
        <v>21182</v>
      </c>
      <c r="N92" s="20"/>
      <c r="O92" s="20"/>
    </row>
    <row r="93" spans="3:15" x14ac:dyDescent="0.35">
      <c r="C93" s="25" t="s">
        <v>84</v>
      </c>
      <c r="D93" s="25" t="s">
        <v>92</v>
      </c>
      <c r="E93" s="27">
        <v>29754</v>
      </c>
      <c r="F93" s="28">
        <f>VLOOKUP(D93,[1]Sammenlignbare!$D$17:$F$241,3,FALSE)</f>
        <v>24167</v>
      </c>
      <c r="G93" s="62">
        <v>5587</v>
      </c>
      <c r="H93" s="27">
        <v>2417</v>
      </c>
      <c r="I93" s="20">
        <v>8769</v>
      </c>
      <c r="J93" s="20">
        <v>18568</v>
      </c>
      <c r="K93" s="27">
        <v>2662</v>
      </c>
      <c r="L93" s="20">
        <v>4993</v>
      </c>
      <c r="M93" s="28">
        <v>16512</v>
      </c>
      <c r="N93" s="20"/>
      <c r="O93" s="20"/>
    </row>
    <row r="94" spans="3:15" x14ac:dyDescent="0.35">
      <c r="C94" s="25" t="s">
        <v>84</v>
      </c>
      <c r="D94" s="25" t="s">
        <v>93</v>
      </c>
      <c r="E94" s="27">
        <v>26170</v>
      </c>
      <c r="F94" s="28">
        <f>VLOOKUP(D94,[1]Sammenlignbare!$D$17:$F$241,3,FALSE)</f>
        <v>28569</v>
      </c>
      <c r="G94" s="62">
        <v>-2399</v>
      </c>
      <c r="H94" s="27">
        <v>25228</v>
      </c>
      <c r="I94" s="20">
        <v>942</v>
      </c>
      <c r="J94" s="20">
        <v>0</v>
      </c>
      <c r="K94" s="27">
        <v>28081</v>
      </c>
      <c r="L94" s="20">
        <v>488</v>
      </c>
      <c r="M94" s="28">
        <v>0</v>
      </c>
      <c r="N94" s="20"/>
      <c r="O94" s="20"/>
    </row>
    <row r="95" spans="3:15" x14ac:dyDescent="0.35">
      <c r="C95" s="25" t="s">
        <v>84</v>
      </c>
      <c r="D95" s="25" t="s">
        <v>94</v>
      </c>
      <c r="E95" s="27">
        <v>24674</v>
      </c>
      <c r="F95" s="28">
        <f>VLOOKUP(D95,[1]Sammenlignbare!$D$17:$F$241,3,FALSE)</f>
        <v>27358</v>
      </c>
      <c r="G95" s="62">
        <v>-2684</v>
      </c>
      <c r="H95" s="27">
        <v>24012</v>
      </c>
      <c r="I95" s="20">
        <v>662</v>
      </c>
      <c r="J95" s="20">
        <v>0</v>
      </c>
      <c r="K95" s="27">
        <v>26728</v>
      </c>
      <c r="L95" s="20">
        <v>630</v>
      </c>
      <c r="M95" s="28">
        <v>0</v>
      </c>
      <c r="N95" s="20"/>
      <c r="O95" s="20"/>
    </row>
    <row r="96" spans="3:15" x14ac:dyDescent="0.35">
      <c r="C96" s="25" t="s">
        <v>84</v>
      </c>
      <c r="D96" s="25" t="s">
        <v>95</v>
      </c>
      <c r="E96" s="27">
        <v>23311</v>
      </c>
      <c r="F96" s="28">
        <f>VLOOKUP(D96,[1]Sammenlignbare!$D$17:$F$241,3,FALSE)</f>
        <v>25862</v>
      </c>
      <c r="G96" s="62">
        <v>-2551</v>
      </c>
      <c r="H96" s="27">
        <v>335</v>
      </c>
      <c r="I96" s="20">
        <v>8148</v>
      </c>
      <c r="J96" s="20">
        <v>14828</v>
      </c>
      <c r="K96" s="27">
        <v>395</v>
      </c>
      <c r="L96" s="20">
        <v>8542</v>
      </c>
      <c r="M96" s="28">
        <v>16925</v>
      </c>
      <c r="N96" s="20"/>
      <c r="O96" s="20"/>
    </row>
    <row r="97" spans="3:15" x14ac:dyDescent="0.35">
      <c r="C97" s="25" t="s">
        <v>84</v>
      </c>
      <c r="D97" s="25" t="s">
        <v>96</v>
      </c>
      <c r="E97" s="27">
        <v>22434</v>
      </c>
      <c r="F97" s="28">
        <f>VLOOKUP(D97,[1]Sammenlignbare!$D$17:$F$241,3,FALSE)</f>
        <v>23581</v>
      </c>
      <c r="G97" s="62">
        <v>-1147</v>
      </c>
      <c r="H97" s="27">
        <v>45</v>
      </c>
      <c r="I97" s="20">
        <v>6979</v>
      </c>
      <c r="J97" s="20">
        <v>15410</v>
      </c>
      <c r="K97" s="27">
        <v>44</v>
      </c>
      <c r="L97" s="20">
        <v>6307</v>
      </c>
      <c r="M97" s="28">
        <v>17230</v>
      </c>
      <c r="N97" s="20"/>
      <c r="O97" s="20"/>
    </row>
    <row r="98" spans="3:15" x14ac:dyDescent="0.35">
      <c r="C98" s="25" t="s">
        <v>84</v>
      </c>
      <c r="D98" s="25" t="s">
        <v>97</v>
      </c>
      <c r="E98" s="27">
        <v>19817</v>
      </c>
      <c r="F98" s="28">
        <f>VLOOKUP(D98,[1]Sammenlignbare!$D$17:$F$241,3,FALSE)</f>
        <v>16530</v>
      </c>
      <c r="G98" s="62">
        <v>3287</v>
      </c>
      <c r="H98" s="27">
        <v>0</v>
      </c>
      <c r="I98" s="20">
        <v>19817</v>
      </c>
      <c r="J98" s="20">
        <v>0</v>
      </c>
      <c r="K98" s="27">
        <v>0</v>
      </c>
      <c r="L98" s="20">
        <v>16530</v>
      </c>
      <c r="M98" s="28">
        <v>0</v>
      </c>
      <c r="N98" s="20"/>
      <c r="O98" s="20"/>
    </row>
    <row r="99" spans="3:15" x14ac:dyDescent="0.35">
      <c r="C99" s="25" t="s">
        <v>84</v>
      </c>
      <c r="D99" s="25" t="s">
        <v>98</v>
      </c>
      <c r="E99" s="27">
        <v>17839</v>
      </c>
      <c r="F99" s="28">
        <f>VLOOKUP(D99,[1]Sammenlignbare!$D$17:$F$241,3,FALSE)</f>
        <v>16064</v>
      </c>
      <c r="G99" s="62">
        <v>1775</v>
      </c>
      <c r="H99" s="27">
        <v>0</v>
      </c>
      <c r="I99" s="20">
        <v>5588</v>
      </c>
      <c r="J99" s="20">
        <v>12251</v>
      </c>
      <c r="K99" s="27">
        <v>0</v>
      </c>
      <c r="L99" s="20">
        <v>3663</v>
      </c>
      <c r="M99" s="28">
        <v>12401</v>
      </c>
      <c r="N99" s="20"/>
      <c r="O99" s="20"/>
    </row>
    <row r="100" spans="3:15" x14ac:dyDescent="0.35">
      <c r="C100" s="25" t="s">
        <v>84</v>
      </c>
      <c r="D100" s="25" t="s">
        <v>99</v>
      </c>
      <c r="E100" s="27">
        <v>13425</v>
      </c>
      <c r="F100" s="28">
        <f>VLOOKUP(D100,[1]Sammenlignbare!$D$17:$F$241,3,FALSE)</f>
        <v>12904</v>
      </c>
      <c r="G100" s="62">
        <v>521</v>
      </c>
      <c r="H100" s="27">
        <v>9929</v>
      </c>
      <c r="I100" s="20">
        <v>822</v>
      </c>
      <c r="J100" s="20">
        <v>2674</v>
      </c>
      <c r="K100" s="27">
        <v>10076</v>
      </c>
      <c r="L100" s="20">
        <v>666</v>
      </c>
      <c r="M100" s="28">
        <v>2162</v>
      </c>
      <c r="N100" s="20"/>
      <c r="O100" s="20"/>
    </row>
    <row r="101" spans="3:15" x14ac:dyDescent="0.35">
      <c r="C101" s="25" t="s">
        <v>84</v>
      </c>
      <c r="D101" s="25" t="s">
        <v>100</v>
      </c>
      <c r="E101" s="27">
        <v>9507</v>
      </c>
      <c r="F101" s="28">
        <f>VLOOKUP(D101,[1]Sammenlignbare!$D$17:$F$241,3,FALSE)</f>
        <v>10040</v>
      </c>
      <c r="G101" s="62">
        <v>-533</v>
      </c>
      <c r="H101" s="27">
        <v>55</v>
      </c>
      <c r="I101" s="20">
        <v>436</v>
      </c>
      <c r="J101" s="20">
        <v>9016</v>
      </c>
      <c r="K101" s="27">
        <v>60</v>
      </c>
      <c r="L101" s="20">
        <v>410</v>
      </c>
      <c r="M101" s="28">
        <v>9570</v>
      </c>
      <c r="N101" s="20"/>
      <c r="O101" s="20"/>
    </row>
    <row r="102" spans="3:15" x14ac:dyDescent="0.35">
      <c r="C102" s="25" t="s">
        <v>84</v>
      </c>
      <c r="D102" s="25" t="s">
        <v>101</v>
      </c>
      <c r="E102" s="27">
        <v>6788</v>
      </c>
      <c r="F102" s="28">
        <f>VLOOKUP(D102,[1]Sammenlignbare!$D$17:$F$241,3,FALSE)</f>
        <v>5980</v>
      </c>
      <c r="G102" s="62">
        <v>808</v>
      </c>
      <c r="H102" s="27">
        <v>25</v>
      </c>
      <c r="I102" s="20">
        <v>3784</v>
      </c>
      <c r="J102" s="20">
        <v>2979</v>
      </c>
      <c r="K102" s="27">
        <v>36</v>
      </c>
      <c r="L102" s="20">
        <v>3065</v>
      </c>
      <c r="M102" s="28">
        <v>2879</v>
      </c>
      <c r="N102" s="20"/>
      <c r="O102" s="20"/>
    </row>
    <row r="103" spans="3:15" x14ac:dyDescent="0.35">
      <c r="C103" s="25" t="s">
        <v>84</v>
      </c>
      <c r="D103" s="25" t="s">
        <v>102</v>
      </c>
      <c r="E103" s="27">
        <v>6088</v>
      </c>
      <c r="F103" s="28">
        <f>VLOOKUP(D103,[1]Sammenlignbare!$D$17:$F$241,3,FALSE)</f>
        <v>5447</v>
      </c>
      <c r="G103" s="62">
        <v>641</v>
      </c>
      <c r="H103" s="27">
        <v>0</v>
      </c>
      <c r="I103" s="20">
        <v>6088</v>
      </c>
      <c r="J103" s="20">
        <v>0</v>
      </c>
      <c r="K103" s="27">
        <v>0</v>
      </c>
      <c r="L103" s="20">
        <v>5447</v>
      </c>
      <c r="M103" s="28">
        <v>0</v>
      </c>
      <c r="N103" s="20"/>
      <c r="O103" s="20"/>
    </row>
    <row r="104" spans="3:15" x14ac:dyDescent="0.35">
      <c r="C104" s="25" t="s">
        <v>84</v>
      </c>
      <c r="D104" s="25" t="s">
        <v>103</v>
      </c>
      <c r="E104" s="27">
        <v>4676</v>
      </c>
      <c r="F104" s="28">
        <f>VLOOKUP(D104,[1]Sammenlignbare!$D$17:$F$241,3,FALSE)</f>
        <v>4423</v>
      </c>
      <c r="G104" s="62">
        <v>253</v>
      </c>
      <c r="H104" s="27">
        <v>5</v>
      </c>
      <c r="I104" s="20">
        <v>1763</v>
      </c>
      <c r="J104" s="20">
        <v>2908</v>
      </c>
      <c r="K104" s="27">
        <v>4</v>
      </c>
      <c r="L104" s="20">
        <v>1363</v>
      </c>
      <c r="M104" s="28">
        <v>3056</v>
      </c>
      <c r="N104" s="20"/>
      <c r="O104" s="20"/>
    </row>
    <row r="105" spans="3:15" x14ac:dyDescent="0.35">
      <c r="C105" s="26" t="s">
        <v>84</v>
      </c>
      <c r="D105" s="26" t="s">
        <v>104</v>
      </c>
      <c r="E105" s="29">
        <v>2287</v>
      </c>
      <c r="F105" s="32">
        <f>VLOOKUP(D105,[1]Sammenlignbare!$D$17:$F$241,3,FALSE)</f>
        <v>1733</v>
      </c>
      <c r="G105" s="63">
        <v>554</v>
      </c>
      <c r="H105" s="29">
        <v>0</v>
      </c>
      <c r="I105" s="30">
        <v>2287</v>
      </c>
      <c r="J105" s="30">
        <v>0</v>
      </c>
      <c r="K105" s="29">
        <v>0</v>
      </c>
      <c r="L105" s="30">
        <v>1733</v>
      </c>
      <c r="M105" s="32">
        <v>0</v>
      </c>
      <c r="N105" s="20"/>
      <c r="O105" s="20"/>
    </row>
    <row r="106" spans="3:15" x14ac:dyDescent="0.35">
      <c r="C106" s="38" t="s">
        <v>105</v>
      </c>
      <c r="D106" s="38" t="s">
        <v>106</v>
      </c>
      <c r="E106" s="33">
        <v>63965</v>
      </c>
      <c r="F106" s="35">
        <f>VLOOKUP(D106,[1]Sammenlignbare!$D$17:$F$241,3,FALSE)</f>
        <v>63268</v>
      </c>
      <c r="G106" s="67">
        <v>697</v>
      </c>
      <c r="H106" s="33">
        <v>440</v>
      </c>
      <c r="I106" s="34">
        <v>32560</v>
      </c>
      <c r="J106" s="35">
        <v>30965</v>
      </c>
      <c r="K106" s="33">
        <v>527</v>
      </c>
      <c r="L106" s="34">
        <v>29495</v>
      </c>
      <c r="M106" s="35">
        <v>33246</v>
      </c>
      <c r="N106" s="20"/>
      <c r="O106" s="20"/>
    </row>
    <row r="107" spans="3:15" x14ac:dyDescent="0.35">
      <c r="C107" s="25" t="s">
        <v>105</v>
      </c>
      <c r="D107" s="25" t="s">
        <v>107</v>
      </c>
      <c r="E107" s="27">
        <v>21377</v>
      </c>
      <c r="F107" s="28">
        <f>VLOOKUP(D107,[1]Sammenlignbare!$D$17:$F$241,3,FALSE)</f>
        <v>21726</v>
      </c>
      <c r="G107" s="62">
        <v>-349</v>
      </c>
      <c r="H107" s="27">
        <v>209</v>
      </c>
      <c r="I107" s="20">
        <v>10749</v>
      </c>
      <c r="J107" s="28">
        <v>10419</v>
      </c>
      <c r="K107" s="27">
        <v>284</v>
      </c>
      <c r="L107" s="20">
        <v>10041</v>
      </c>
      <c r="M107" s="28">
        <v>11401</v>
      </c>
      <c r="N107" s="20"/>
      <c r="O107" s="20"/>
    </row>
    <row r="108" spans="3:15" x14ac:dyDescent="0.35">
      <c r="C108" s="25" t="s">
        <v>105</v>
      </c>
      <c r="D108" s="25" t="s">
        <v>108</v>
      </c>
      <c r="E108" s="27">
        <v>13372</v>
      </c>
      <c r="F108" s="28">
        <f>VLOOKUP(D108,[1]Sammenlignbare!$D$17:$F$241,3,FALSE)</f>
        <v>13458</v>
      </c>
      <c r="G108" s="62">
        <v>-86</v>
      </c>
      <c r="H108" s="27">
        <v>47</v>
      </c>
      <c r="I108" s="20">
        <v>3666</v>
      </c>
      <c r="J108" s="28">
        <v>9659</v>
      </c>
      <c r="K108" s="27">
        <v>73</v>
      </c>
      <c r="L108" s="20">
        <v>3100</v>
      </c>
      <c r="M108" s="28">
        <v>10285</v>
      </c>
      <c r="N108" s="20"/>
      <c r="O108" s="20"/>
    </row>
    <row r="109" spans="3:15" x14ac:dyDescent="0.35">
      <c r="C109" s="25" t="s">
        <v>105</v>
      </c>
      <c r="D109" s="25" t="s">
        <v>109</v>
      </c>
      <c r="E109" s="27">
        <v>9035</v>
      </c>
      <c r="F109" s="28">
        <f>VLOOKUP(D109,[1]Sammenlignbare!$D$17:$F$241,3,FALSE)</f>
        <v>8047</v>
      </c>
      <c r="G109" s="62">
        <v>988</v>
      </c>
      <c r="H109" s="27">
        <v>52</v>
      </c>
      <c r="I109" s="20">
        <v>3811</v>
      </c>
      <c r="J109" s="28">
        <v>5172</v>
      </c>
      <c r="K109" s="27">
        <v>60</v>
      </c>
      <c r="L109" s="20">
        <v>2699</v>
      </c>
      <c r="M109" s="28">
        <v>5288</v>
      </c>
      <c r="N109" s="20"/>
      <c r="O109" s="20"/>
    </row>
    <row r="110" spans="3:15" x14ac:dyDescent="0.35">
      <c r="C110" s="25" t="s">
        <v>105</v>
      </c>
      <c r="D110" s="25" t="s">
        <v>110</v>
      </c>
      <c r="E110" s="27">
        <v>7035</v>
      </c>
      <c r="F110" s="28">
        <f>VLOOKUP(D110,[1]Sammenlignbare!$D$17:$F$241,3,FALSE)</f>
        <v>7492</v>
      </c>
      <c r="G110" s="62">
        <v>-457</v>
      </c>
      <c r="H110" s="27">
        <v>36</v>
      </c>
      <c r="I110" s="20">
        <v>1553</v>
      </c>
      <c r="J110" s="28">
        <v>5446</v>
      </c>
      <c r="K110" s="27">
        <v>51</v>
      </c>
      <c r="L110" s="20">
        <v>1445</v>
      </c>
      <c r="M110" s="28">
        <v>5996</v>
      </c>
      <c r="N110" s="20"/>
      <c r="O110" s="20"/>
    </row>
    <row r="111" spans="3:15" x14ac:dyDescent="0.35">
      <c r="C111" s="25" t="s">
        <v>105</v>
      </c>
      <c r="D111" s="25" t="s">
        <v>111</v>
      </c>
      <c r="E111" s="27">
        <v>5197</v>
      </c>
      <c r="F111" s="28">
        <f>VLOOKUP(D111,[1]Sammenlignbare!$D$17:$F$241,3,FALSE)</f>
        <v>5206</v>
      </c>
      <c r="G111" s="62">
        <v>-9</v>
      </c>
      <c r="H111" s="27">
        <v>56</v>
      </c>
      <c r="I111" s="20">
        <v>1213</v>
      </c>
      <c r="J111" s="28">
        <v>3928</v>
      </c>
      <c r="K111" s="27">
        <v>97</v>
      </c>
      <c r="L111" s="20">
        <v>981</v>
      </c>
      <c r="M111" s="28">
        <v>4128</v>
      </c>
      <c r="N111" s="20"/>
      <c r="O111" s="20"/>
    </row>
    <row r="112" spans="3:15" x14ac:dyDescent="0.35">
      <c r="C112" s="25" t="s">
        <v>105</v>
      </c>
      <c r="D112" s="25" t="s">
        <v>112</v>
      </c>
      <c r="E112" s="27">
        <v>4272</v>
      </c>
      <c r="F112" s="28">
        <f>VLOOKUP(D112,[1]Sammenlignbare!$D$17:$F$241,3,FALSE)</f>
        <v>4183</v>
      </c>
      <c r="G112" s="62">
        <v>89</v>
      </c>
      <c r="H112" s="27">
        <v>29</v>
      </c>
      <c r="I112" s="20">
        <v>1337</v>
      </c>
      <c r="J112" s="28">
        <v>2906</v>
      </c>
      <c r="K112" s="27">
        <v>50</v>
      </c>
      <c r="L112" s="20">
        <v>1059</v>
      </c>
      <c r="M112" s="28">
        <v>3074</v>
      </c>
      <c r="N112" s="20"/>
      <c r="O112" s="20"/>
    </row>
    <row r="113" spans="3:15" x14ac:dyDescent="0.35">
      <c r="C113" s="25" t="s">
        <v>105</v>
      </c>
      <c r="D113" s="25" t="s">
        <v>113</v>
      </c>
      <c r="E113" s="27">
        <v>3526</v>
      </c>
      <c r="F113" s="28">
        <f>VLOOKUP(D113,[1]Sammenlignbare!$D$17:$F$241,3,FALSE)</f>
        <v>3583</v>
      </c>
      <c r="G113" s="62">
        <v>-57</v>
      </c>
      <c r="H113" s="27">
        <v>39</v>
      </c>
      <c r="I113" s="20">
        <v>1125</v>
      </c>
      <c r="J113" s="28">
        <v>2362</v>
      </c>
      <c r="K113" s="27">
        <v>64</v>
      </c>
      <c r="L113" s="20">
        <v>1014</v>
      </c>
      <c r="M113" s="28">
        <v>2505</v>
      </c>
      <c r="N113" s="20"/>
      <c r="O113" s="20"/>
    </row>
    <row r="114" spans="3:15" x14ac:dyDescent="0.35">
      <c r="C114" s="25" t="s">
        <v>105</v>
      </c>
      <c r="D114" s="25" t="s">
        <v>114</v>
      </c>
      <c r="E114" s="27">
        <v>3525</v>
      </c>
      <c r="F114" s="28">
        <f>VLOOKUP(D114,[1]Sammenlignbare!$D$17:$F$241,3,FALSE)</f>
        <v>3561</v>
      </c>
      <c r="G114" s="62">
        <v>-36</v>
      </c>
      <c r="H114" s="27">
        <v>31</v>
      </c>
      <c r="I114" s="20">
        <v>907</v>
      </c>
      <c r="J114" s="28">
        <v>2587</v>
      </c>
      <c r="K114" s="27">
        <v>61</v>
      </c>
      <c r="L114" s="20">
        <v>729</v>
      </c>
      <c r="M114" s="28">
        <v>2771</v>
      </c>
      <c r="N114" s="20"/>
      <c r="O114" s="20"/>
    </row>
    <row r="115" spans="3:15" x14ac:dyDescent="0.35">
      <c r="C115" s="25" t="s">
        <v>105</v>
      </c>
      <c r="D115" s="25" t="s">
        <v>115</v>
      </c>
      <c r="E115" s="27">
        <v>2516</v>
      </c>
      <c r="F115" s="28">
        <f>VLOOKUP(D115,[1]Sammenlignbare!$D$17:$F$241,3,FALSE)</f>
        <v>2366</v>
      </c>
      <c r="G115" s="62">
        <v>150</v>
      </c>
      <c r="H115" s="27">
        <v>69</v>
      </c>
      <c r="I115" s="20">
        <v>0</v>
      </c>
      <c r="J115" s="28">
        <v>2447</v>
      </c>
      <c r="K115" s="27">
        <v>80</v>
      </c>
      <c r="L115" s="20">
        <v>0</v>
      </c>
      <c r="M115" s="28">
        <v>2286</v>
      </c>
      <c r="N115" s="20"/>
      <c r="O115" s="20"/>
    </row>
    <row r="116" spans="3:15" x14ac:dyDescent="0.35">
      <c r="C116" s="25" t="s">
        <v>105</v>
      </c>
      <c r="D116" s="25" t="s">
        <v>116</v>
      </c>
      <c r="E116" s="27">
        <v>2260</v>
      </c>
      <c r="F116" s="28">
        <f>VLOOKUP(D116,[1]Sammenlignbare!$D$17:$F$241,3,FALSE)</f>
        <v>2278</v>
      </c>
      <c r="G116" s="62">
        <v>-18</v>
      </c>
      <c r="H116" s="27">
        <v>81</v>
      </c>
      <c r="I116" s="20">
        <v>91</v>
      </c>
      <c r="J116" s="28">
        <v>2088</v>
      </c>
      <c r="K116" s="27">
        <v>90</v>
      </c>
      <c r="L116" s="20">
        <v>97</v>
      </c>
      <c r="M116" s="28">
        <v>2091</v>
      </c>
      <c r="N116" s="20"/>
      <c r="O116" s="20"/>
    </row>
    <row r="117" spans="3:15" x14ac:dyDescent="0.35">
      <c r="C117" s="25" t="s">
        <v>105</v>
      </c>
      <c r="D117" s="25" t="s">
        <v>117</v>
      </c>
      <c r="E117" s="27">
        <v>2205</v>
      </c>
      <c r="F117" s="28">
        <f>VLOOKUP(D117,[1]Sammenlignbare!$D$17:$F$241,3,FALSE)</f>
        <v>2138</v>
      </c>
      <c r="G117" s="62">
        <v>67</v>
      </c>
      <c r="H117" s="27">
        <v>65</v>
      </c>
      <c r="I117" s="20">
        <v>243</v>
      </c>
      <c r="J117" s="28">
        <v>1897</v>
      </c>
      <c r="K117" s="27">
        <v>67</v>
      </c>
      <c r="L117" s="20">
        <v>145</v>
      </c>
      <c r="M117" s="28">
        <v>1926</v>
      </c>
      <c r="N117" s="20"/>
      <c r="O117" s="20"/>
    </row>
    <row r="118" spans="3:15" x14ac:dyDescent="0.35">
      <c r="C118" s="25" t="s">
        <v>105</v>
      </c>
      <c r="D118" s="25" t="s">
        <v>118</v>
      </c>
      <c r="E118" s="27">
        <v>1740</v>
      </c>
      <c r="F118" s="28">
        <f>VLOOKUP(D118,[1]Sammenlignbare!$D$17:$F$241,3,FALSE)</f>
        <v>1635</v>
      </c>
      <c r="G118" s="62">
        <v>105</v>
      </c>
      <c r="H118" s="27">
        <v>66</v>
      </c>
      <c r="I118" s="20">
        <v>505</v>
      </c>
      <c r="J118" s="28">
        <v>1169</v>
      </c>
      <c r="K118" s="27">
        <v>62</v>
      </c>
      <c r="L118" s="20">
        <v>403</v>
      </c>
      <c r="M118" s="28">
        <v>1170</v>
      </c>
      <c r="N118" s="20"/>
      <c r="O118" s="20"/>
    </row>
    <row r="119" spans="3:15" x14ac:dyDescent="0.35">
      <c r="C119" s="26" t="s">
        <v>105</v>
      </c>
      <c r="D119" s="26" t="s">
        <v>119</v>
      </c>
      <c r="E119" s="29">
        <v>1396</v>
      </c>
      <c r="F119" s="32">
        <f>VLOOKUP(D119,[1]Sammenlignbare!$D$17:$F$241,3,FALSE)</f>
        <v>1395</v>
      </c>
      <c r="G119" s="63">
        <v>1</v>
      </c>
      <c r="H119" s="29">
        <v>0</v>
      </c>
      <c r="I119" s="30">
        <v>1396</v>
      </c>
      <c r="J119" s="32">
        <v>0</v>
      </c>
      <c r="K119" s="29">
        <v>0</v>
      </c>
      <c r="L119" s="30">
        <v>1395</v>
      </c>
      <c r="M119" s="32">
        <v>0</v>
      </c>
      <c r="N119" s="20"/>
      <c r="O119" s="20"/>
    </row>
    <row r="120" spans="3:15" x14ac:dyDescent="0.35">
      <c r="C120" s="38" t="s">
        <v>120</v>
      </c>
      <c r="D120" s="38" t="s">
        <v>121</v>
      </c>
      <c r="E120" s="33">
        <v>25621</v>
      </c>
      <c r="F120" s="35">
        <f>VLOOKUP(D120,[1]Sammenlignbare!$D$17:$F$241,3,FALSE)</f>
        <v>26315</v>
      </c>
      <c r="G120" s="35">
        <v>-694</v>
      </c>
      <c r="H120" s="33">
        <v>343</v>
      </c>
      <c r="I120" s="34">
        <v>17422</v>
      </c>
      <c r="J120" s="35">
        <v>7856</v>
      </c>
      <c r="K120" s="33">
        <v>459</v>
      </c>
      <c r="L120" s="34">
        <v>17147</v>
      </c>
      <c r="M120" s="35">
        <v>8709</v>
      </c>
      <c r="N120" s="20"/>
      <c r="O120" s="20"/>
    </row>
    <row r="121" spans="3:15" x14ac:dyDescent="0.35">
      <c r="C121" s="25" t="s">
        <v>120</v>
      </c>
      <c r="D121" s="25" t="s">
        <v>122</v>
      </c>
      <c r="E121" s="27">
        <v>9228</v>
      </c>
      <c r="F121" s="28">
        <f>VLOOKUP(D121,[1]Sammenlignbare!$D$17:$F$241,3,FALSE)</f>
        <v>9054</v>
      </c>
      <c r="G121" s="28">
        <v>174</v>
      </c>
      <c r="H121" s="27">
        <v>140</v>
      </c>
      <c r="I121" s="20">
        <v>4699</v>
      </c>
      <c r="J121" s="28">
        <v>4389</v>
      </c>
      <c r="K121" s="27">
        <v>140</v>
      </c>
      <c r="L121" s="20">
        <v>3921</v>
      </c>
      <c r="M121" s="28">
        <v>4993</v>
      </c>
      <c r="N121" s="20"/>
      <c r="O121" s="20"/>
    </row>
    <row r="122" spans="3:15" x14ac:dyDescent="0.35">
      <c r="C122" s="25" t="s">
        <v>120</v>
      </c>
      <c r="D122" s="25" t="s">
        <v>123</v>
      </c>
      <c r="E122" s="27">
        <v>8824</v>
      </c>
      <c r="F122" s="28">
        <f>VLOOKUP(D122,[1]Sammenlignbare!$D$17:$F$241,3,FALSE)</f>
        <v>8205</v>
      </c>
      <c r="G122" s="28">
        <v>619</v>
      </c>
      <c r="H122" s="27">
        <v>129</v>
      </c>
      <c r="I122" s="20">
        <v>6249</v>
      </c>
      <c r="J122" s="28">
        <v>2446</v>
      </c>
      <c r="K122" s="27">
        <v>144</v>
      </c>
      <c r="L122" s="20">
        <v>5263</v>
      </c>
      <c r="M122" s="28">
        <v>2798</v>
      </c>
      <c r="N122" s="20"/>
      <c r="O122" s="20"/>
    </row>
    <row r="123" spans="3:15" x14ac:dyDescent="0.35">
      <c r="C123" s="25" t="s">
        <v>120</v>
      </c>
      <c r="D123" s="25" t="s">
        <v>124</v>
      </c>
      <c r="E123" s="27">
        <v>7764</v>
      </c>
      <c r="F123" s="28">
        <f>VLOOKUP(D123,[1]Sammenlignbare!$D$17:$F$241,3,FALSE)</f>
        <v>7793</v>
      </c>
      <c r="G123" s="28">
        <v>-29</v>
      </c>
      <c r="H123" s="27">
        <v>184</v>
      </c>
      <c r="I123" s="20">
        <v>5844</v>
      </c>
      <c r="J123" s="28">
        <v>1736</v>
      </c>
      <c r="K123" s="27">
        <v>241</v>
      </c>
      <c r="L123" s="20">
        <v>5582</v>
      </c>
      <c r="M123" s="28">
        <v>1970</v>
      </c>
      <c r="N123" s="20"/>
      <c r="O123" s="20"/>
    </row>
    <row r="124" spans="3:15" x14ac:dyDescent="0.35">
      <c r="C124" s="25" t="s">
        <v>120</v>
      </c>
      <c r="D124" s="25" t="s">
        <v>125</v>
      </c>
      <c r="E124" s="27">
        <v>6404</v>
      </c>
      <c r="F124" s="28">
        <f>VLOOKUP(D124,[1]Sammenlignbare!$D$17:$F$241,3,FALSE)</f>
        <v>6249</v>
      </c>
      <c r="G124" s="28">
        <v>155</v>
      </c>
      <c r="H124" s="27">
        <v>121</v>
      </c>
      <c r="I124" s="20">
        <v>4160</v>
      </c>
      <c r="J124" s="28">
        <v>2123</v>
      </c>
      <c r="K124" s="27">
        <v>193</v>
      </c>
      <c r="L124" s="20">
        <v>3777</v>
      </c>
      <c r="M124" s="28">
        <v>2279</v>
      </c>
      <c r="N124" s="20"/>
      <c r="O124" s="20"/>
    </row>
    <row r="125" spans="3:15" x14ac:dyDescent="0.35">
      <c r="C125" s="25" t="s">
        <v>120</v>
      </c>
      <c r="D125" s="25" t="s">
        <v>126</v>
      </c>
      <c r="E125" s="27">
        <v>6115</v>
      </c>
      <c r="F125" s="28">
        <f>VLOOKUP(D125,[1]Sammenlignbare!$D$17:$F$241,3,FALSE)</f>
        <v>5940</v>
      </c>
      <c r="G125" s="28">
        <v>175</v>
      </c>
      <c r="H125" s="27">
        <v>146</v>
      </c>
      <c r="I125" s="20">
        <v>3347</v>
      </c>
      <c r="J125" s="28">
        <v>2622</v>
      </c>
      <c r="K125" s="27">
        <v>155</v>
      </c>
      <c r="L125" s="20">
        <v>2918</v>
      </c>
      <c r="M125" s="28">
        <v>2867</v>
      </c>
      <c r="N125" s="20"/>
      <c r="O125" s="20"/>
    </row>
    <row r="126" spans="3:15" x14ac:dyDescent="0.35">
      <c r="C126" s="25" t="s">
        <v>120</v>
      </c>
      <c r="D126" s="25" t="s">
        <v>127</v>
      </c>
      <c r="E126" s="27">
        <v>5218</v>
      </c>
      <c r="F126" s="28">
        <f>VLOOKUP(D126,[1]Sammenlignbare!$D$17:$F$241,3,FALSE)</f>
        <v>4978</v>
      </c>
      <c r="G126" s="28">
        <v>240</v>
      </c>
      <c r="H126" s="27">
        <v>123</v>
      </c>
      <c r="I126" s="20">
        <v>3143</v>
      </c>
      <c r="J126" s="28">
        <v>1952</v>
      </c>
      <c r="K126" s="27">
        <v>123</v>
      </c>
      <c r="L126" s="20">
        <v>2733</v>
      </c>
      <c r="M126" s="28">
        <v>2122</v>
      </c>
      <c r="N126" s="20"/>
      <c r="O126" s="20"/>
    </row>
    <row r="127" spans="3:15" x14ac:dyDescent="0.35">
      <c r="C127" s="25" t="s">
        <v>120</v>
      </c>
      <c r="D127" s="25" t="s">
        <v>128</v>
      </c>
      <c r="E127" s="27">
        <v>3806</v>
      </c>
      <c r="F127" s="28">
        <f>VLOOKUP(D127,[1]Sammenlignbare!$D$17:$F$241,3,FALSE)</f>
        <v>3800</v>
      </c>
      <c r="G127" s="28">
        <v>6</v>
      </c>
      <c r="H127" s="27">
        <v>130</v>
      </c>
      <c r="I127" s="20">
        <v>2297</v>
      </c>
      <c r="J127" s="28">
        <v>1379</v>
      </c>
      <c r="K127" s="27">
        <v>283</v>
      </c>
      <c r="L127" s="20">
        <v>2028</v>
      </c>
      <c r="M127" s="28">
        <v>1489</v>
      </c>
      <c r="N127" s="20"/>
      <c r="O127" s="20"/>
    </row>
    <row r="128" spans="3:15" x14ac:dyDescent="0.35">
      <c r="C128" s="25" t="s">
        <v>120</v>
      </c>
      <c r="D128" s="25" t="s">
        <v>129</v>
      </c>
      <c r="E128" s="27">
        <v>3409</v>
      </c>
      <c r="F128" s="28">
        <f>VLOOKUP(D128,[1]Sammenlignbare!$D$17:$F$241,3,FALSE)</f>
        <v>3424</v>
      </c>
      <c r="G128" s="28">
        <v>-15</v>
      </c>
      <c r="H128" s="27">
        <v>179</v>
      </c>
      <c r="I128" s="20">
        <v>688</v>
      </c>
      <c r="J128" s="28">
        <v>2542</v>
      </c>
      <c r="K128" s="27">
        <v>193</v>
      </c>
      <c r="L128" s="20">
        <v>568</v>
      </c>
      <c r="M128" s="28">
        <v>2663</v>
      </c>
      <c r="N128" s="20"/>
      <c r="O128" s="20"/>
    </row>
    <row r="129" spans="3:15" x14ac:dyDescent="0.35">
      <c r="C129" s="25" t="s">
        <v>120</v>
      </c>
      <c r="D129" s="25" t="s">
        <v>130</v>
      </c>
      <c r="E129" s="27">
        <v>3116</v>
      </c>
      <c r="F129" s="28">
        <f>VLOOKUP(D129,[1]Sammenlignbare!$D$17:$F$241,3,FALSE)</f>
        <v>3024</v>
      </c>
      <c r="G129" s="28">
        <v>92</v>
      </c>
      <c r="H129" s="27">
        <v>105</v>
      </c>
      <c r="I129" s="20">
        <v>1496</v>
      </c>
      <c r="J129" s="28">
        <v>1515</v>
      </c>
      <c r="K129" s="27">
        <v>1600</v>
      </c>
      <c r="L129" s="20">
        <v>1202</v>
      </c>
      <c r="M129" s="28">
        <v>222</v>
      </c>
      <c r="N129" s="20"/>
      <c r="O129" s="20"/>
    </row>
    <row r="130" spans="3:15" x14ac:dyDescent="0.35">
      <c r="C130" s="25" t="s">
        <v>120</v>
      </c>
      <c r="D130" s="25" t="s">
        <v>131</v>
      </c>
      <c r="E130" s="27">
        <v>2470</v>
      </c>
      <c r="F130" s="28">
        <f>VLOOKUP(D130,[1]Sammenlignbare!$D$17:$F$241,3,FALSE)</f>
        <v>2518</v>
      </c>
      <c r="G130" s="28">
        <v>-48</v>
      </c>
      <c r="H130" s="27">
        <v>641</v>
      </c>
      <c r="I130" s="20">
        <v>1178</v>
      </c>
      <c r="J130" s="28">
        <v>651</v>
      </c>
      <c r="K130" s="27">
        <v>750</v>
      </c>
      <c r="L130" s="20">
        <v>1089</v>
      </c>
      <c r="M130" s="28">
        <v>679</v>
      </c>
      <c r="N130" s="20"/>
      <c r="O130" s="20"/>
    </row>
    <row r="131" spans="3:15" x14ac:dyDescent="0.35">
      <c r="C131" s="25" t="s">
        <v>120</v>
      </c>
      <c r="D131" s="25" t="s">
        <v>132</v>
      </c>
      <c r="E131" s="27">
        <v>2450</v>
      </c>
      <c r="F131" s="28">
        <f>VLOOKUP(D131,[1]Sammenlignbare!$D$17:$F$241,3,FALSE)</f>
        <v>2456</v>
      </c>
      <c r="G131" s="28">
        <v>-6</v>
      </c>
      <c r="H131" s="27">
        <v>112</v>
      </c>
      <c r="I131" s="20">
        <v>646</v>
      </c>
      <c r="J131" s="28">
        <v>1692</v>
      </c>
      <c r="K131" s="27">
        <v>120</v>
      </c>
      <c r="L131" s="20">
        <v>484</v>
      </c>
      <c r="M131" s="28">
        <v>1852</v>
      </c>
      <c r="N131" s="20"/>
      <c r="O131" s="20"/>
    </row>
    <row r="132" spans="3:15" x14ac:dyDescent="0.35">
      <c r="C132" s="25" t="s">
        <v>120</v>
      </c>
      <c r="D132" s="25" t="s">
        <v>133</v>
      </c>
      <c r="E132" s="27">
        <v>1852</v>
      </c>
      <c r="F132" s="28">
        <f>VLOOKUP(D132,[1]Sammenlignbare!$D$17:$F$241,3,FALSE)</f>
        <v>2039</v>
      </c>
      <c r="G132" s="28">
        <v>-187</v>
      </c>
      <c r="H132" s="27">
        <v>107</v>
      </c>
      <c r="I132" s="20">
        <v>854</v>
      </c>
      <c r="J132" s="28">
        <v>891</v>
      </c>
      <c r="K132" s="27">
        <v>117</v>
      </c>
      <c r="L132" s="20">
        <v>869</v>
      </c>
      <c r="M132" s="28">
        <v>1053</v>
      </c>
      <c r="N132" s="20"/>
      <c r="O132" s="20"/>
    </row>
    <row r="133" spans="3:15" x14ac:dyDescent="0.35">
      <c r="C133" s="25" t="s">
        <v>120</v>
      </c>
      <c r="D133" s="25" t="s">
        <v>134</v>
      </c>
      <c r="E133" s="27">
        <v>1843</v>
      </c>
      <c r="F133" s="28">
        <f>VLOOKUP(D133,[1]Sammenlignbare!$D$17:$F$241,3,FALSE)</f>
        <v>1845</v>
      </c>
      <c r="G133" s="28">
        <v>-2</v>
      </c>
      <c r="H133" s="27">
        <v>1843</v>
      </c>
      <c r="I133" s="20">
        <v>0</v>
      </c>
      <c r="J133" s="28">
        <v>0</v>
      </c>
      <c r="K133" s="27">
        <v>1807</v>
      </c>
      <c r="L133" s="20">
        <v>38</v>
      </c>
      <c r="M133" s="28">
        <v>0</v>
      </c>
      <c r="N133" s="20"/>
      <c r="O133" s="20"/>
    </row>
    <row r="134" spans="3:15" x14ac:dyDescent="0.35">
      <c r="C134" s="25" t="s">
        <v>120</v>
      </c>
      <c r="D134" s="25" t="s">
        <v>135</v>
      </c>
      <c r="E134" s="27">
        <v>1529</v>
      </c>
      <c r="F134" s="28">
        <f>VLOOKUP(D134,[1]Sammenlignbare!$D$17:$F$241,3,FALSE)</f>
        <v>1589</v>
      </c>
      <c r="G134" s="28">
        <v>-60</v>
      </c>
      <c r="H134" s="27">
        <v>111</v>
      </c>
      <c r="I134" s="20">
        <v>910</v>
      </c>
      <c r="J134" s="28">
        <v>508</v>
      </c>
      <c r="K134" s="27">
        <v>157</v>
      </c>
      <c r="L134" s="20">
        <v>892</v>
      </c>
      <c r="M134" s="28">
        <v>540</v>
      </c>
      <c r="N134" s="20"/>
      <c r="O134" s="20"/>
    </row>
    <row r="135" spans="3:15" x14ac:dyDescent="0.35">
      <c r="C135" s="25" t="s">
        <v>120</v>
      </c>
      <c r="D135" s="25" t="s">
        <v>136</v>
      </c>
      <c r="E135" s="27">
        <v>1492</v>
      </c>
      <c r="F135" s="28">
        <f>VLOOKUP(D135,[1]Sammenlignbare!$D$17:$F$241,3,FALSE)</f>
        <v>1264</v>
      </c>
      <c r="G135" s="28">
        <v>228</v>
      </c>
      <c r="H135" s="27">
        <v>0</v>
      </c>
      <c r="I135" s="20">
        <v>141</v>
      </c>
      <c r="J135" s="28">
        <v>1351</v>
      </c>
      <c r="K135" s="27">
        <v>142</v>
      </c>
      <c r="L135" s="20">
        <v>0</v>
      </c>
      <c r="M135" s="28">
        <v>1122</v>
      </c>
      <c r="N135" s="20"/>
      <c r="O135" s="20"/>
    </row>
    <row r="136" spans="3:15" x14ac:dyDescent="0.35">
      <c r="C136" s="25" t="s">
        <v>120</v>
      </c>
      <c r="D136" s="25" t="s">
        <v>137</v>
      </c>
      <c r="E136" s="27">
        <v>1218</v>
      </c>
      <c r="F136" s="28">
        <f>VLOOKUP(D136,[1]Sammenlignbare!$D$17:$F$241,3,FALSE)</f>
        <v>1269</v>
      </c>
      <c r="G136" s="28">
        <v>-51</v>
      </c>
      <c r="H136" s="27">
        <v>24</v>
      </c>
      <c r="I136" s="20">
        <v>597</v>
      </c>
      <c r="J136" s="28">
        <v>597</v>
      </c>
      <c r="K136" s="27">
        <v>30</v>
      </c>
      <c r="L136" s="20">
        <v>606</v>
      </c>
      <c r="M136" s="28">
        <v>633</v>
      </c>
      <c r="N136" s="20"/>
      <c r="O136" s="20"/>
    </row>
    <row r="137" spans="3:15" x14ac:dyDescent="0.35">
      <c r="C137" s="26" t="s">
        <v>120</v>
      </c>
      <c r="D137" s="26" t="s">
        <v>138</v>
      </c>
      <c r="E137" s="29">
        <v>1193</v>
      </c>
      <c r="F137" s="32">
        <f>VLOOKUP(D137,[1]Sammenlignbare!$D$17:$F$241,3,FALSE)</f>
        <v>1188</v>
      </c>
      <c r="G137" s="32">
        <v>5</v>
      </c>
      <c r="H137" s="29">
        <v>905</v>
      </c>
      <c r="I137" s="30">
        <v>104</v>
      </c>
      <c r="J137" s="32">
        <v>184</v>
      </c>
      <c r="K137" s="29">
        <v>1116</v>
      </c>
      <c r="L137" s="30">
        <v>63</v>
      </c>
      <c r="M137" s="32">
        <v>9</v>
      </c>
      <c r="N137" s="20"/>
      <c r="O137" s="20"/>
    </row>
    <row r="138" spans="3:15" x14ac:dyDescent="0.35">
      <c r="C138" s="38" t="s">
        <v>139</v>
      </c>
      <c r="D138" s="38" t="s">
        <v>140</v>
      </c>
      <c r="E138" s="33">
        <v>76803</v>
      </c>
      <c r="F138" s="35">
        <f>VLOOKUP(D138,[1]Sammenlignbare!$D$17:$F$241,3,FALSE)</f>
        <v>75630</v>
      </c>
      <c r="G138" s="67">
        <v>1173</v>
      </c>
      <c r="H138" s="33">
        <v>945</v>
      </c>
      <c r="I138" s="34">
        <v>42486</v>
      </c>
      <c r="J138" s="35">
        <v>33372</v>
      </c>
      <c r="K138" s="33">
        <v>1056</v>
      </c>
      <c r="L138" s="34">
        <v>38498</v>
      </c>
      <c r="M138" s="35">
        <v>36076</v>
      </c>
      <c r="N138" s="20"/>
      <c r="O138" s="20"/>
    </row>
    <row r="139" spans="3:15" x14ac:dyDescent="0.35">
      <c r="C139" s="25" t="s">
        <v>139</v>
      </c>
      <c r="D139" s="25" t="s">
        <v>141</v>
      </c>
      <c r="E139" s="27">
        <v>19168</v>
      </c>
      <c r="F139" s="28">
        <f>VLOOKUP(D139,[1]Sammenlignbare!$D$17:$F$241,3,FALSE)</f>
        <v>18414</v>
      </c>
      <c r="G139" s="62">
        <v>754</v>
      </c>
      <c r="H139" s="27">
        <v>162</v>
      </c>
      <c r="I139" s="20">
        <v>8184</v>
      </c>
      <c r="J139" s="28">
        <v>10822</v>
      </c>
      <c r="K139" s="27">
        <v>231</v>
      </c>
      <c r="L139" s="20">
        <v>6805</v>
      </c>
      <c r="M139" s="28">
        <v>11378</v>
      </c>
      <c r="N139" s="20"/>
      <c r="O139" s="20"/>
    </row>
    <row r="140" spans="3:15" x14ac:dyDescent="0.35">
      <c r="C140" s="25" t="s">
        <v>139</v>
      </c>
      <c r="D140" s="25" t="s">
        <v>142</v>
      </c>
      <c r="E140" s="27">
        <v>10949</v>
      </c>
      <c r="F140" s="28">
        <f>VLOOKUP(D140,[1]Sammenlignbare!$D$17:$F$241,3,FALSE)</f>
        <v>10714</v>
      </c>
      <c r="G140" s="62">
        <v>235</v>
      </c>
      <c r="H140" s="27">
        <v>136</v>
      </c>
      <c r="I140" s="20">
        <v>5477</v>
      </c>
      <c r="J140" s="28">
        <v>5336</v>
      </c>
      <c r="K140" s="27">
        <v>183</v>
      </c>
      <c r="L140" s="20">
        <v>4933</v>
      </c>
      <c r="M140" s="28">
        <v>5598</v>
      </c>
      <c r="N140" s="20"/>
      <c r="O140" s="20"/>
    </row>
    <row r="141" spans="3:15" x14ac:dyDescent="0.35">
      <c r="C141" s="25" t="s">
        <v>139</v>
      </c>
      <c r="D141" s="25" t="s">
        <v>143</v>
      </c>
      <c r="E141" s="27">
        <v>9299</v>
      </c>
      <c r="F141" s="28">
        <f>VLOOKUP(D141,[1]Sammenlignbare!$D$17:$F$241,3,FALSE)</f>
        <v>9259</v>
      </c>
      <c r="G141" s="62">
        <v>40</v>
      </c>
      <c r="H141" s="27">
        <v>0</v>
      </c>
      <c r="I141" s="20">
        <v>9299</v>
      </c>
      <c r="J141" s="28">
        <v>0</v>
      </c>
      <c r="K141" s="27">
        <v>0</v>
      </c>
      <c r="L141" s="20">
        <v>9259</v>
      </c>
      <c r="M141" s="28">
        <v>0</v>
      </c>
      <c r="N141" s="20"/>
      <c r="O141" s="20"/>
    </row>
    <row r="142" spans="3:15" x14ac:dyDescent="0.35">
      <c r="C142" s="25" t="s">
        <v>139</v>
      </c>
      <c r="D142" s="25" t="s">
        <v>144</v>
      </c>
      <c r="E142" s="27">
        <v>8716</v>
      </c>
      <c r="F142" s="28">
        <f>VLOOKUP(D142,[1]Sammenlignbare!$D$17:$F$241,3,FALSE)</f>
        <v>8501</v>
      </c>
      <c r="G142" s="62">
        <v>215</v>
      </c>
      <c r="H142" s="27">
        <v>112</v>
      </c>
      <c r="I142" s="20">
        <v>3903</v>
      </c>
      <c r="J142" s="28">
        <v>4701</v>
      </c>
      <c r="K142" s="27">
        <v>135</v>
      </c>
      <c r="L142" s="20">
        <v>3323</v>
      </c>
      <c r="M142" s="28">
        <v>5043</v>
      </c>
      <c r="N142" s="20"/>
      <c r="O142" s="20"/>
    </row>
    <row r="143" spans="3:15" x14ac:dyDescent="0.35">
      <c r="C143" s="25" t="s">
        <v>139</v>
      </c>
      <c r="D143" s="25" t="s">
        <v>145</v>
      </c>
      <c r="E143" s="27">
        <v>7900</v>
      </c>
      <c r="F143" s="28">
        <f>VLOOKUP(D143,[1]Sammenlignbare!$D$17:$F$241,3,FALSE)</f>
        <v>7667</v>
      </c>
      <c r="G143" s="62">
        <v>233</v>
      </c>
      <c r="H143" s="27">
        <v>139</v>
      </c>
      <c r="I143" s="20">
        <v>3522</v>
      </c>
      <c r="J143" s="28">
        <v>4239</v>
      </c>
      <c r="K143" s="27">
        <v>149</v>
      </c>
      <c r="L143" s="20">
        <v>2914</v>
      </c>
      <c r="M143" s="28">
        <v>4604</v>
      </c>
      <c r="N143" s="20"/>
      <c r="O143" s="20"/>
    </row>
    <row r="144" spans="3:15" x14ac:dyDescent="0.35">
      <c r="C144" s="25" t="s">
        <v>139</v>
      </c>
      <c r="D144" s="25" t="s">
        <v>146</v>
      </c>
      <c r="E144" s="27">
        <v>7843</v>
      </c>
      <c r="F144" s="28">
        <f>VLOOKUP(D144,[1]Sammenlignbare!$D$17:$F$241,3,FALSE)</f>
        <v>7209</v>
      </c>
      <c r="G144" s="62">
        <v>634</v>
      </c>
      <c r="H144" s="27">
        <v>283</v>
      </c>
      <c r="I144" s="20">
        <v>4299</v>
      </c>
      <c r="J144" s="28">
        <v>3261</v>
      </c>
      <c r="K144" s="27">
        <v>301</v>
      </c>
      <c r="L144" s="20">
        <v>3406</v>
      </c>
      <c r="M144" s="28">
        <v>3502</v>
      </c>
      <c r="N144" s="20"/>
      <c r="O144" s="20"/>
    </row>
    <row r="145" spans="3:15" x14ac:dyDescent="0.35">
      <c r="C145" s="25" t="s">
        <v>139</v>
      </c>
      <c r="D145" s="25" t="s">
        <v>147</v>
      </c>
      <c r="E145" s="27">
        <v>7476</v>
      </c>
      <c r="F145" s="28">
        <f>VLOOKUP(D145,[1]Sammenlignbare!$D$17:$F$241,3,FALSE)</f>
        <v>7628</v>
      </c>
      <c r="G145" s="62">
        <v>-152</v>
      </c>
      <c r="H145" s="27">
        <v>80</v>
      </c>
      <c r="I145" s="20">
        <v>3218</v>
      </c>
      <c r="J145" s="28">
        <v>4178</v>
      </c>
      <c r="K145" s="27">
        <v>104</v>
      </c>
      <c r="L145" s="20">
        <v>3024</v>
      </c>
      <c r="M145" s="28">
        <v>4500</v>
      </c>
      <c r="N145" s="20"/>
      <c r="O145" s="20"/>
    </row>
    <row r="146" spans="3:15" x14ac:dyDescent="0.35">
      <c r="C146" s="25" t="s">
        <v>139</v>
      </c>
      <c r="D146" s="25" t="s">
        <v>148</v>
      </c>
      <c r="E146" s="27">
        <v>7143</v>
      </c>
      <c r="F146" s="28">
        <f>VLOOKUP(D146,[1]Sammenlignbare!$D$17:$F$241,3,FALSE)</f>
        <v>7149</v>
      </c>
      <c r="G146" s="62">
        <v>-6</v>
      </c>
      <c r="H146" s="27">
        <v>227</v>
      </c>
      <c r="I146" s="20">
        <v>3414</v>
      </c>
      <c r="J146" s="28">
        <v>3502</v>
      </c>
      <c r="K146" s="27">
        <v>214</v>
      </c>
      <c r="L146" s="20">
        <v>3087</v>
      </c>
      <c r="M146" s="28">
        <v>3848</v>
      </c>
      <c r="N146" s="20"/>
      <c r="O146" s="20"/>
    </row>
    <row r="147" spans="3:15" x14ac:dyDescent="0.35">
      <c r="C147" s="25" t="s">
        <v>139</v>
      </c>
      <c r="D147" s="25" t="s">
        <v>149</v>
      </c>
      <c r="E147" s="27">
        <v>5245</v>
      </c>
      <c r="F147" s="28">
        <f>VLOOKUP(D147,[1]Sammenlignbare!$D$17:$F$241,3,FALSE)</f>
        <v>4873</v>
      </c>
      <c r="G147" s="62">
        <v>372</v>
      </c>
      <c r="H147" s="27">
        <v>158</v>
      </c>
      <c r="I147" s="20">
        <v>3186</v>
      </c>
      <c r="J147" s="28">
        <v>1901</v>
      </c>
      <c r="K147" s="27">
        <v>144</v>
      </c>
      <c r="L147" s="20">
        <v>2657</v>
      </c>
      <c r="M147" s="28">
        <v>2072</v>
      </c>
      <c r="N147" s="20"/>
      <c r="O147" s="20"/>
    </row>
    <row r="148" spans="3:15" x14ac:dyDescent="0.35">
      <c r="C148" s="25" t="s">
        <v>139</v>
      </c>
      <c r="D148" s="25" t="s">
        <v>150</v>
      </c>
      <c r="E148" s="27">
        <v>5066</v>
      </c>
      <c r="F148" s="28">
        <f>VLOOKUP(D148,[1]Sammenlignbare!$D$17:$F$241,3,FALSE)</f>
        <v>4846</v>
      </c>
      <c r="G148" s="62">
        <v>220</v>
      </c>
      <c r="H148" s="27">
        <v>134</v>
      </c>
      <c r="I148" s="20">
        <v>2609</v>
      </c>
      <c r="J148" s="28">
        <v>2323</v>
      </c>
      <c r="K148" s="27">
        <v>136</v>
      </c>
      <c r="L148" s="20">
        <v>2217</v>
      </c>
      <c r="M148" s="28">
        <v>2493</v>
      </c>
      <c r="N148" s="20"/>
      <c r="O148" s="20"/>
    </row>
    <row r="149" spans="3:15" x14ac:dyDescent="0.35">
      <c r="C149" s="25" t="s">
        <v>139</v>
      </c>
      <c r="D149" s="25" t="s">
        <v>151</v>
      </c>
      <c r="E149" s="27">
        <v>4498</v>
      </c>
      <c r="F149" s="28">
        <f>VLOOKUP(D149,[1]Sammenlignbare!$D$17:$F$241,3,FALSE)</f>
        <v>4625</v>
      </c>
      <c r="G149" s="62">
        <v>-127</v>
      </c>
      <c r="H149" s="27">
        <v>160</v>
      </c>
      <c r="I149" s="20">
        <v>617</v>
      </c>
      <c r="J149" s="28">
        <v>3721</v>
      </c>
      <c r="K149" s="27">
        <v>234</v>
      </c>
      <c r="L149" s="20">
        <v>455</v>
      </c>
      <c r="M149" s="28">
        <v>3936</v>
      </c>
      <c r="N149" s="20"/>
      <c r="O149" s="20"/>
    </row>
    <row r="150" spans="3:15" x14ac:dyDescent="0.35">
      <c r="C150" s="25" t="s">
        <v>139</v>
      </c>
      <c r="D150" s="25" t="s">
        <v>152</v>
      </c>
      <c r="E150" s="27">
        <v>2848</v>
      </c>
      <c r="F150" s="28">
        <f>VLOOKUP(D150,[1]Sammenlignbare!$D$17:$F$241,3,FALSE)</f>
        <v>2763</v>
      </c>
      <c r="G150" s="62">
        <v>85</v>
      </c>
      <c r="H150" s="27">
        <v>221</v>
      </c>
      <c r="I150" s="20">
        <v>288</v>
      </c>
      <c r="J150" s="28">
        <v>2339</v>
      </c>
      <c r="K150" s="27">
        <v>250</v>
      </c>
      <c r="L150" s="20">
        <v>72</v>
      </c>
      <c r="M150" s="28">
        <v>2441</v>
      </c>
      <c r="N150" s="20"/>
      <c r="O150" s="20"/>
    </row>
    <row r="151" spans="3:15" x14ac:dyDescent="0.35">
      <c r="C151" s="25" t="s">
        <v>139</v>
      </c>
      <c r="D151" s="25" t="s">
        <v>153</v>
      </c>
      <c r="E151" s="27">
        <v>2541</v>
      </c>
      <c r="F151" s="28">
        <f>VLOOKUP(D151,[1]Sammenlignbare!$D$17:$F$241,3,FALSE)</f>
        <v>2487</v>
      </c>
      <c r="G151" s="62">
        <v>54</v>
      </c>
      <c r="H151" s="27">
        <v>168</v>
      </c>
      <c r="I151" s="20">
        <v>304</v>
      </c>
      <c r="J151" s="28">
        <v>2069</v>
      </c>
      <c r="K151" s="27">
        <v>200</v>
      </c>
      <c r="L151" s="20">
        <v>227</v>
      </c>
      <c r="M151" s="28">
        <v>2060</v>
      </c>
      <c r="N151" s="20"/>
      <c r="O151" s="20"/>
    </row>
    <row r="152" spans="3:15" x14ac:dyDescent="0.35">
      <c r="C152" s="25" t="s">
        <v>139</v>
      </c>
      <c r="D152" s="25" t="s">
        <v>154</v>
      </c>
      <c r="E152" s="27">
        <v>2442</v>
      </c>
      <c r="F152" s="28">
        <f>VLOOKUP(D152,[1]Sammenlignbare!$D$17:$F$241,3,FALSE)</f>
        <v>2374</v>
      </c>
      <c r="G152" s="62">
        <v>68</v>
      </c>
      <c r="H152" s="27">
        <v>185</v>
      </c>
      <c r="I152" s="20">
        <v>557</v>
      </c>
      <c r="J152" s="28">
        <v>1700</v>
      </c>
      <c r="K152" s="27">
        <v>180</v>
      </c>
      <c r="L152" s="20">
        <v>398</v>
      </c>
      <c r="M152" s="28">
        <v>1796</v>
      </c>
      <c r="N152" s="20"/>
      <c r="O152" s="20"/>
    </row>
    <row r="153" spans="3:15" x14ac:dyDescent="0.35">
      <c r="C153" s="25" t="s">
        <v>139</v>
      </c>
      <c r="D153" s="25" t="s">
        <v>155</v>
      </c>
      <c r="E153" s="27">
        <v>1896</v>
      </c>
      <c r="F153" s="28">
        <f>VLOOKUP(D153,[1]Sammenlignbare!$D$17:$F$241,3,FALSE)</f>
        <v>1836</v>
      </c>
      <c r="G153" s="62">
        <v>60</v>
      </c>
      <c r="H153" s="27">
        <v>45</v>
      </c>
      <c r="I153" s="20">
        <v>259</v>
      </c>
      <c r="J153" s="28">
        <v>1592</v>
      </c>
      <c r="K153" s="27">
        <v>79</v>
      </c>
      <c r="L153" s="20">
        <v>92</v>
      </c>
      <c r="M153" s="28">
        <v>1665</v>
      </c>
      <c r="N153" s="20"/>
      <c r="O153" s="20"/>
    </row>
    <row r="154" spans="3:15" x14ac:dyDescent="0.35">
      <c r="C154" s="25" t="s">
        <v>139</v>
      </c>
      <c r="D154" s="25" t="s">
        <v>156</v>
      </c>
      <c r="E154" s="27">
        <v>1892</v>
      </c>
      <c r="F154" s="28">
        <f>VLOOKUP(D154,[1]Sammenlignbare!$D$17:$F$241,3,FALSE)</f>
        <v>1792</v>
      </c>
      <c r="G154" s="62">
        <v>100</v>
      </c>
      <c r="H154" s="27">
        <v>51</v>
      </c>
      <c r="I154" s="20">
        <v>425</v>
      </c>
      <c r="J154" s="28">
        <v>1416</v>
      </c>
      <c r="K154" s="27">
        <v>55</v>
      </c>
      <c r="L154" s="20">
        <v>187</v>
      </c>
      <c r="M154" s="28">
        <v>1550</v>
      </c>
      <c r="N154" s="20"/>
      <c r="O154" s="20"/>
    </row>
    <row r="155" spans="3:15" x14ac:dyDescent="0.35">
      <c r="C155" s="25" t="s">
        <v>139</v>
      </c>
      <c r="D155" s="25" t="s">
        <v>157</v>
      </c>
      <c r="E155" s="27">
        <v>1499</v>
      </c>
      <c r="F155" s="28">
        <f>VLOOKUP(D155,[1]Sammenlignbare!$D$17:$F$241,3,FALSE)</f>
        <v>1505</v>
      </c>
      <c r="G155" s="62">
        <v>-6</v>
      </c>
      <c r="H155" s="27">
        <v>1484</v>
      </c>
      <c r="I155" s="20">
        <v>9</v>
      </c>
      <c r="J155" s="28">
        <v>6</v>
      </c>
      <c r="K155" s="27">
        <v>1505</v>
      </c>
      <c r="L155" s="20">
        <v>0</v>
      </c>
      <c r="M155" s="28">
        <v>0</v>
      </c>
      <c r="N155" s="20"/>
      <c r="O155" s="20"/>
    </row>
    <row r="156" spans="3:15" x14ac:dyDescent="0.35">
      <c r="C156" s="25" t="s">
        <v>139</v>
      </c>
      <c r="D156" s="25" t="s">
        <v>158</v>
      </c>
      <c r="E156" s="27">
        <v>1379</v>
      </c>
      <c r="F156" s="28">
        <f>VLOOKUP(D156,[1]Sammenlignbare!$D$17:$F$241,3,FALSE)</f>
        <v>1395</v>
      </c>
      <c r="G156" s="62">
        <v>-16</v>
      </c>
      <c r="H156" s="27">
        <v>28</v>
      </c>
      <c r="I156" s="20">
        <v>171</v>
      </c>
      <c r="J156" s="28">
        <v>1180</v>
      </c>
      <c r="K156" s="27">
        <v>62</v>
      </c>
      <c r="L156" s="20">
        <v>80</v>
      </c>
      <c r="M156" s="28">
        <v>1253</v>
      </c>
      <c r="N156" s="20"/>
      <c r="O156" s="20"/>
    </row>
    <row r="157" spans="3:15" x14ac:dyDescent="0.35">
      <c r="C157" s="25" t="s">
        <v>139</v>
      </c>
      <c r="D157" s="25" t="s">
        <v>159</v>
      </c>
      <c r="E157" s="27">
        <v>1340</v>
      </c>
      <c r="F157" s="28">
        <f>VLOOKUP(D157,[1]Sammenlignbare!$D$17:$F$241,3,FALSE)</f>
        <v>1403</v>
      </c>
      <c r="G157" s="62">
        <v>-63</v>
      </c>
      <c r="H157" s="27">
        <v>1340</v>
      </c>
      <c r="I157" s="20">
        <v>0</v>
      </c>
      <c r="J157" s="28">
        <v>0</v>
      </c>
      <c r="K157" s="27">
        <v>1403</v>
      </c>
      <c r="L157" s="20">
        <v>0</v>
      </c>
      <c r="M157" s="28">
        <v>0</v>
      </c>
      <c r="N157" s="20"/>
      <c r="O157" s="20"/>
    </row>
    <row r="158" spans="3:15" x14ac:dyDescent="0.35">
      <c r="C158" s="25" t="s">
        <v>139</v>
      </c>
      <c r="D158" s="25" t="s">
        <v>160</v>
      </c>
      <c r="E158" s="27">
        <v>1276</v>
      </c>
      <c r="F158" s="28">
        <f>VLOOKUP(D158,[1]Sammenlignbare!$D$17:$F$241,3,FALSE)</f>
        <v>1485</v>
      </c>
      <c r="G158" s="62">
        <v>-209</v>
      </c>
      <c r="H158" s="27">
        <v>0</v>
      </c>
      <c r="I158" s="20">
        <v>1276</v>
      </c>
      <c r="J158" s="28">
        <v>0</v>
      </c>
      <c r="K158" s="27">
        <v>0</v>
      </c>
      <c r="L158" s="20">
        <v>1485</v>
      </c>
      <c r="M158" s="28">
        <v>0</v>
      </c>
      <c r="N158" s="20"/>
      <c r="O158" s="20"/>
    </row>
    <row r="159" spans="3:15" x14ac:dyDescent="0.35">
      <c r="C159" s="25" t="s">
        <v>139</v>
      </c>
      <c r="D159" s="25" t="s">
        <v>161</v>
      </c>
      <c r="E159" s="27">
        <v>1015</v>
      </c>
      <c r="F159" s="28">
        <f>VLOOKUP(D159,[1]Sammenlignbare!$D$17:$F$241,3,FALSE)</f>
        <v>909</v>
      </c>
      <c r="G159" s="62">
        <v>106</v>
      </c>
      <c r="H159" s="27">
        <v>187</v>
      </c>
      <c r="I159" s="20">
        <v>213</v>
      </c>
      <c r="J159" s="28">
        <v>615</v>
      </c>
      <c r="K159" s="27">
        <v>909</v>
      </c>
      <c r="L159" s="20">
        <v>0</v>
      </c>
      <c r="M159" s="28">
        <v>0</v>
      </c>
      <c r="N159" s="20"/>
      <c r="O159" s="20"/>
    </row>
    <row r="160" spans="3:15" x14ac:dyDescent="0.35">
      <c r="C160" s="25" t="s">
        <v>139</v>
      </c>
      <c r="D160" s="25" t="s">
        <v>162</v>
      </c>
      <c r="E160" s="27">
        <v>671</v>
      </c>
      <c r="F160" s="28">
        <f>VLOOKUP(D160,[1]Sammenlignbare!$D$17:$F$241,3,FALSE)</f>
        <v>777</v>
      </c>
      <c r="G160" s="62">
        <v>-106</v>
      </c>
      <c r="H160" s="27">
        <v>658</v>
      </c>
      <c r="I160" s="20">
        <v>13</v>
      </c>
      <c r="J160" s="28">
        <v>0</v>
      </c>
      <c r="K160" s="27">
        <v>777</v>
      </c>
      <c r="L160" s="20">
        <v>0</v>
      </c>
      <c r="M160" s="28">
        <v>0</v>
      </c>
      <c r="N160" s="20"/>
      <c r="O160" s="20"/>
    </row>
    <row r="161" spans="3:15" x14ac:dyDescent="0.35">
      <c r="C161" s="26" t="s">
        <v>139</v>
      </c>
      <c r="D161" s="26" t="s">
        <v>163</v>
      </c>
      <c r="E161" s="29">
        <v>648</v>
      </c>
      <c r="F161" s="32">
        <f>VLOOKUP(D161,[1]Sammenlignbare!$D$17:$F$241,3,FALSE)</f>
        <v>715</v>
      </c>
      <c r="G161" s="63">
        <v>-67</v>
      </c>
      <c r="H161" s="29">
        <v>648</v>
      </c>
      <c r="I161" s="30">
        <v>0</v>
      </c>
      <c r="J161" s="32">
        <v>0</v>
      </c>
      <c r="K161" s="29">
        <v>715</v>
      </c>
      <c r="L161" s="30">
        <v>0</v>
      </c>
      <c r="M161" s="32">
        <v>0</v>
      </c>
      <c r="N161" s="20"/>
      <c r="O161" s="20"/>
    </row>
    <row r="162" spans="3:15" x14ac:dyDescent="0.35">
      <c r="C162" s="38" t="s">
        <v>164</v>
      </c>
      <c r="D162" s="38" t="s">
        <v>165</v>
      </c>
      <c r="E162" s="33">
        <v>23629</v>
      </c>
      <c r="F162" s="35">
        <f>VLOOKUP(D162,[1]Sammenlignbare!$D$17:$F$241,3,FALSE)</f>
        <v>23716</v>
      </c>
      <c r="G162" s="67">
        <v>-87</v>
      </c>
      <c r="H162" s="33">
        <v>93</v>
      </c>
      <c r="I162" s="34">
        <v>13279</v>
      </c>
      <c r="J162" s="35">
        <v>10257</v>
      </c>
      <c r="K162" s="33">
        <v>121</v>
      </c>
      <c r="L162" s="34">
        <v>12091</v>
      </c>
      <c r="M162" s="35">
        <v>11504</v>
      </c>
      <c r="N162" s="20"/>
      <c r="O162" s="20"/>
    </row>
    <row r="163" spans="3:15" x14ac:dyDescent="0.35">
      <c r="C163" s="25" t="s">
        <v>164</v>
      </c>
      <c r="D163" s="25" t="s">
        <v>166</v>
      </c>
      <c r="E163" s="27">
        <v>23321</v>
      </c>
      <c r="F163" s="28">
        <f>VLOOKUP(D163,[1]Sammenlignbare!$D$17:$F$241,3,FALSE)</f>
        <v>23218</v>
      </c>
      <c r="G163" s="62">
        <v>103</v>
      </c>
      <c r="H163" s="27">
        <v>266</v>
      </c>
      <c r="I163" s="20">
        <v>12871</v>
      </c>
      <c r="J163" s="28">
        <v>10184</v>
      </c>
      <c r="K163" s="27">
        <v>393</v>
      </c>
      <c r="L163" s="20">
        <v>12051</v>
      </c>
      <c r="M163" s="28">
        <v>10774</v>
      </c>
      <c r="N163" s="20"/>
      <c r="O163" s="20"/>
    </row>
    <row r="164" spans="3:15" x14ac:dyDescent="0.35">
      <c r="C164" s="25" t="s">
        <v>164</v>
      </c>
      <c r="D164" s="25" t="s">
        <v>167</v>
      </c>
      <c r="E164" s="27">
        <v>16814</v>
      </c>
      <c r="F164" s="28">
        <f>VLOOKUP(D164,[1]Sammenlignbare!$D$17:$F$241,3,FALSE)</f>
        <v>18497</v>
      </c>
      <c r="G164" s="62">
        <v>-1683</v>
      </c>
      <c r="H164" s="27">
        <v>253</v>
      </c>
      <c r="I164" s="20">
        <v>8080</v>
      </c>
      <c r="J164" s="28">
        <v>8481</v>
      </c>
      <c r="K164" s="27">
        <v>1658</v>
      </c>
      <c r="L164" s="20">
        <v>7220</v>
      </c>
      <c r="M164" s="28">
        <v>9619</v>
      </c>
      <c r="N164" s="20"/>
      <c r="O164" s="20"/>
    </row>
    <row r="165" spans="3:15" x14ac:dyDescent="0.35">
      <c r="C165" s="25" t="s">
        <v>164</v>
      </c>
      <c r="D165" s="25" t="s">
        <v>168</v>
      </c>
      <c r="E165" s="27">
        <v>13096</v>
      </c>
      <c r="F165" s="28">
        <f>VLOOKUP(D165,[1]Sammenlignbare!$D$17:$F$241,3,FALSE)</f>
        <v>13172</v>
      </c>
      <c r="G165" s="62">
        <v>-76</v>
      </c>
      <c r="H165" s="27">
        <v>45</v>
      </c>
      <c r="I165" s="20">
        <v>7796</v>
      </c>
      <c r="J165" s="28">
        <v>5255</v>
      </c>
      <c r="K165" s="27">
        <v>55</v>
      </c>
      <c r="L165" s="20">
        <v>7230</v>
      </c>
      <c r="M165" s="28">
        <v>5887</v>
      </c>
      <c r="N165" s="20"/>
      <c r="O165" s="20"/>
    </row>
    <row r="166" spans="3:15" x14ac:dyDescent="0.35">
      <c r="C166" s="25" t="s">
        <v>164</v>
      </c>
      <c r="D166" s="25" t="s">
        <v>169</v>
      </c>
      <c r="E166" s="27">
        <v>12455</v>
      </c>
      <c r="F166" s="28">
        <f>VLOOKUP(D166,[1]Sammenlignbare!$D$17:$F$241,3,FALSE)</f>
        <v>12586</v>
      </c>
      <c r="G166" s="62">
        <v>-131</v>
      </c>
      <c r="H166" s="27">
        <v>55</v>
      </c>
      <c r="I166" s="20">
        <v>6611</v>
      </c>
      <c r="J166" s="28">
        <v>5789</v>
      </c>
      <c r="K166" s="27">
        <v>64</v>
      </c>
      <c r="L166" s="20">
        <v>6152</v>
      </c>
      <c r="M166" s="28">
        <v>6370</v>
      </c>
      <c r="N166" s="20"/>
      <c r="O166" s="20"/>
    </row>
    <row r="167" spans="3:15" x14ac:dyDescent="0.35">
      <c r="C167" s="25" t="s">
        <v>164</v>
      </c>
      <c r="D167" s="25" t="s">
        <v>170</v>
      </c>
      <c r="E167" s="27">
        <v>6734</v>
      </c>
      <c r="F167" s="28">
        <f>VLOOKUP(D167,[1]Sammenlignbare!$D$17:$F$241,3,FALSE)</f>
        <v>6793</v>
      </c>
      <c r="G167" s="62">
        <v>-59</v>
      </c>
      <c r="H167" s="27">
        <v>27</v>
      </c>
      <c r="I167" s="20">
        <v>3657</v>
      </c>
      <c r="J167" s="28">
        <v>3050</v>
      </c>
      <c r="K167" s="27">
        <v>41</v>
      </c>
      <c r="L167" s="20">
        <v>3372</v>
      </c>
      <c r="M167" s="28">
        <v>3380</v>
      </c>
      <c r="N167" s="20"/>
      <c r="O167" s="20"/>
    </row>
    <row r="168" spans="3:15" x14ac:dyDescent="0.35">
      <c r="C168" s="25" t="s">
        <v>164</v>
      </c>
      <c r="D168" s="25" t="s">
        <v>171</v>
      </c>
      <c r="E168" s="27">
        <v>5593</v>
      </c>
      <c r="F168" s="28">
        <f>VLOOKUP(D168,[1]Sammenlignbare!$D$17:$F$241,3,FALSE)</f>
        <v>5536</v>
      </c>
      <c r="G168" s="62">
        <v>57</v>
      </c>
      <c r="H168" s="27">
        <v>369</v>
      </c>
      <c r="I168" s="20">
        <v>1232</v>
      </c>
      <c r="J168" s="28">
        <v>3992</v>
      </c>
      <c r="K168" s="27">
        <v>181</v>
      </c>
      <c r="L168" s="20">
        <v>1029</v>
      </c>
      <c r="M168" s="28">
        <v>4326</v>
      </c>
      <c r="N168" s="20"/>
      <c r="O168" s="20"/>
    </row>
    <row r="169" spans="3:15" x14ac:dyDescent="0.35">
      <c r="C169" s="25" t="s">
        <v>164</v>
      </c>
      <c r="D169" s="25" t="s">
        <v>172</v>
      </c>
      <c r="E169" s="27">
        <v>5396</v>
      </c>
      <c r="F169" s="28">
        <f>VLOOKUP(D169,[1]Sammenlignbare!$D$17:$F$241,3,FALSE)</f>
        <v>5366</v>
      </c>
      <c r="G169" s="62">
        <v>30</v>
      </c>
      <c r="H169" s="27">
        <v>88</v>
      </c>
      <c r="I169" s="20">
        <v>3307</v>
      </c>
      <c r="J169" s="28">
        <v>2001</v>
      </c>
      <c r="K169" s="27">
        <v>78</v>
      </c>
      <c r="L169" s="20">
        <v>2946</v>
      </c>
      <c r="M169" s="28">
        <v>2342</v>
      </c>
      <c r="N169" s="20"/>
      <c r="O169" s="20"/>
    </row>
    <row r="170" spans="3:15" x14ac:dyDescent="0.35">
      <c r="C170" s="25" t="s">
        <v>164</v>
      </c>
      <c r="D170" s="25" t="s">
        <v>173</v>
      </c>
      <c r="E170" s="27">
        <v>5295</v>
      </c>
      <c r="F170" s="28">
        <f>VLOOKUP(D170,[1]Sammenlignbare!$D$17:$F$241,3,FALSE)</f>
        <v>5453</v>
      </c>
      <c r="G170" s="62">
        <v>-158</v>
      </c>
      <c r="H170" s="27">
        <v>83</v>
      </c>
      <c r="I170" s="20">
        <v>2667</v>
      </c>
      <c r="J170" s="28">
        <v>2545</v>
      </c>
      <c r="K170" s="27">
        <v>106</v>
      </c>
      <c r="L170" s="20">
        <v>2564</v>
      </c>
      <c r="M170" s="28">
        <v>2783</v>
      </c>
      <c r="N170" s="20"/>
      <c r="O170" s="20"/>
    </row>
    <row r="171" spans="3:15" x14ac:dyDescent="0.35">
      <c r="C171" s="25" t="s">
        <v>164</v>
      </c>
      <c r="D171" s="25" t="s">
        <v>174</v>
      </c>
      <c r="E171" s="27">
        <v>4370</v>
      </c>
      <c r="F171" s="28">
        <f>VLOOKUP(D171,[1]Sammenlignbare!$D$17:$F$241,3,FALSE)</f>
        <v>4431</v>
      </c>
      <c r="G171" s="62">
        <v>-61</v>
      </c>
      <c r="H171" s="27">
        <v>27</v>
      </c>
      <c r="I171" s="20">
        <v>2277</v>
      </c>
      <c r="J171" s="28">
        <v>2066</v>
      </c>
      <c r="K171" s="27">
        <v>45</v>
      </c>
      <c r="L171" s="20">
        <v>2118</v>
      </c>
      <c r="M171" s="28">
        <v>2268</v>
      </c>
      <c r="N171" s="20"/>
      <c r="O171" s="20"/>
    </row>
    <row r="172" spans="3:15" x14ac:dyDescent="0.35">
      <c r="C172" s="25" t="s">
        <v>164</v>
      </c>
      <c r="D172" s="25" t="s">
        <v>175</v>
      </c>
      <c r="E172" s="27">
        <v>4249</v>
      </c>
      <c r="F172" s="28">
        <f>VLOOKUP(D172,[1]Sammenlignbare!$D$17:$F$241,3,FALSE)</f>
        <v>4442</v>
      </c>
      <c r="G172" s="62">
        <v>-193</v>
      </c>
      <c r="H172" s="27">
        <v>31</v>
      </c>
      <c r="I172" s="20">
        <v>1672</v>
      </c>
      <c r="J172" s="28">
        <v>2546</v>
      </c>
      <c r="K172" s="27">
        <v>40</v>
      </c>
      <c r="L172" s="20">
        <v>1656</v>
      </c>
      <c r="M172" s="28">
        <v>2746</v>
      </c>
      <c r="N172" s="20"/>
      <c r="O172" s="20"/>
    </row>
    <row r="173" spans="3:15" x14ac:dyDescent="0.35">
      <c r="C173" s="25" t="s">
        <v>164</v>
      </c>
      <c r="D173" s="25" t="s">
        <v>176</v>
      </c>
      <c r="E173" s="27">
        <v>3614</v>
      </c>
      <c r="F173" s="28">
        <f>VLOOKUP(D173,[1]Sammenlignbare!$D$17:$F$241,3,FALSE)</f>
        <v>3779</v>
      </c>
      <c r="G173" s="62">
        <v>-165</v>
      </c>
      <c r="H173" s="27">
        <v>67</v>
      </c>
      <c r="I173" s="20">
        <v>1207</v>
      </c>
      <c r="J173" s="28">
        <v>2340</v>
      </c>
      <c r="K173" s="27">
        <v>117</v>
      </c>
      <c r="L173" s="20">
        <v>1156</v>
      </c>
      <c r="M173" s="28">
        <v>2506</v>
      </c>
      <c r="N173" s="20"/>
      <c r="O173" s="20"/>
    </row>
    <row r="174" spans="3:15" x14ac:dyDescent="0.35">
      <c r="C174" s="25" t="s">
        <v>164</v>
      </c>
      <c r="D174" s="25" t="s">
        <v>177</v>
      </c>
      <c r="E174" s="27">
        <v>2698</v>
      </c>
      <c r="F174" s="28">
        <f>VLOOKUP(D174,[1]Sammenlignbare!$D$17:$F$241,3,FALSE)</f>
        <v>2795</v>
      </c>
      <c r="G174" s="62">
        <v>-97</v>
      </c>
      <c r="H174" s="27">
        <v>82</v>
      </c>
      <c r="I174" s="20">
        <v>143</v>
      </c>
      <c r="J174" s="28">
        <v>2473</v>
      </c>
      <c r="K174" s="27">
        <v>76</v>
      </c>
      <c r="L174" s="20">
        <v>220</v>
      </c>
      <c r="M174" s="28">
        <v>2499</v>
      </c>
      <c r="N174" s="20"/>
      <c r="O174" s="20"/>
    </row>
    <row r="175" spans="3:15" x14ac:dyDescent="0.35">
      <c r="C175" s="25" t="s">
        <v>164</v>
      </c>
      <c r="D175" s="25" t="s">
        <v>178</v>
      </c>
      <c r="E175" s="27">
        <v>2527</v>
      </c>
      <c r="F175" s="28">
        <f>VLOOKUP(D175,[1]Sammenlignbare!$D$17:$F$241,3,FALSE)</f>
        <v>2592</v>
      </c>
      <c r="G175" s="62">
        <v>-65</v>
      </c>
      <c r="H175" s="27">
        <v>33</v>
      </c>
      <c r="I175" s="20">
        <v>898</v>
      </c>
      <c r="J175" s="28">
        <v>1596</v>
      </c>
      <c r="K175" s="27">
        <v>61</v>
      </c>
      <c r="L175" s="20">
        <v>828</v>
      </c>
      <c r="M175" s="28">
        <v>1703</v>
      </c>
      <c r="N175" s="20"/>
      <c r="O175" s="20"/>
    </row>
    <row r="176" spans="3:15" x14ac:dyDescent="0.35">
      <c r="C176" s="25" t="s">
        <v>164</v>
      </c>
      <c r="D176" s="25" t="s">
        <v>179</v>
      </c>
      <c r="E176" s="27">
        <v>2511</v>
      </c>
      <c r="F176" s="28">
        <f>VLOOKUP(D176,[1]Sammenlignbare!$D$17:$F$241,3,FALSE)</f>
        <v>2520</v>
      </c>
      <c r="G176" s="62">
        <v>-9</v>
      </c>
      <c r="H176" s="27">
        <v>36</v>
      </c>
      <c r="I176" s="20">
        <v>1208</v>
      </c>
      <c r="J176" s="28">
        <v>1267</v>
      </c>
      <c r="K176" s="27">
        <v>57</v>
      </c>
      <c r="L176" s="20">
        <v>1094</v>
      </c>
      <c r="M176" s="28">
        <v>1369</v>
      </c>
      <c r="N176" s="20"/>
      <c r="O176" s="20"/>
    </row>
    <row r="177" spans="3:15" x14ac:dyDescent="0.35">
      <c r="C177" s="25" t="s">
        <v>164</v>
      </c>
      <c r="D177" s="25" t="s">
        <v>180</v>
      </c>
      <c r="E177" s="27">
        <v>2084</v>
      </c>
      <c r="F177" s="28">
        <f>VLOOKUP(D177,[1]Sammenlignbare!$D$17:$F$241,3,FALSE)</f>
        <v>1969</v>
      </c>
      <c r="G177" s="62">
        <v>115</v>
      </c>
      <c r="H177" s="27">
        <v>72</v>
      </c>
      <c r="I177" s="20">
        <v>102</v>
      </c>
      <c r="J177" s="28">
        <v>1910</v>
      </c>
      <c r="K177" s="27">
        <v>78</v>
      </c>
      <c r="L177" s="20">
        <v>7</v>
      </c>
      <c r="M177" s="28">
        <v>1884</v>
      </c>
      <c r="N177" s="20"/>
      <c r="O177" s="20"/>
    </row>
    <row r="178" spans="3:15" x14ac:dyDescent="0.35">
      <c r="C178" s="26" t="s">
        <v>164</v>
      </c>
      <c r="D178" s="26" t="s">
        <v>181</v>
      </c>
      <c r="E178" s="29">
        <v>1798</v>
      </c>
      <c r="F178" s="32">
        <f>VLOOKUP(D178,[1]Sammenlignbare!$D$17:$F$241,3,FALSE)</f>
        <v>1945</v>
      </c>
      <c r="G178" s="63">
        <v>-147</v>
      </c>
      <c r="H178" s="29">
        <v>110</v>
      </c>
      <c r="I178" s="30">
        <v>286</v>
      </c>
      <c r="J178" s="32">
        <v>1402</v>
      </c>
      <c r="K178" s="29">
        <v>135</v>
      </c>
      <c r="L178" s="30">
        <v>249</v>
      </c>
      <c r="M178" s="32">
        <v>1561</v>
      </c>
      <c r="N178" s="20"/>
      <c r="O178" s="20"/>
    </row>
    <row r="179" spans="3:15" x14ac:dyDescent="0.35">
      <c r="C179" s="38" t="s">
        <v>182</v>
      </c>
      <c r="D179" s="38" t="s">
        <v>183</v>
      </c>
      <c r="E179" s="33">
        <v>89053</v>
      </c>
      <c r="F179" s="35">
        <f>VLOOKUP(D179,[1]Sammenlignbare!$D$17:$F$241,3,FALSE)</f>
        <v>84102</v>
      </c>
      <c r="G179" s="67">
        <v>4951</v>
      </c>
      <c r="H179" s="33">
        <v>1147</v>
      </c>
      <c r="I179" s="34">
        <v>53066</v>
      </c>
      <c r="J179" s="35">
        <v>34840</v>
      </c>
      <c r="K179" s="33">
        <v>1309</v>
      </c>
      <c r="L179" s="34">
        <v>45660</v>
      </c>
      <c r="M179" s="35">
        <v>37133</v>
      </c>
      <c r="N179" s="20"/>
      <c r="O179" s="20"/>
    </row>
    <row r="180" spans="3:15" x14ac:dyDescent="0.35">
      <c r="C180" s="25" t="s">
        <v>182</v>
      </c>
      <c r="D180" s="25" t="s">
        <v>184</v>
      </c>
      <c r="E180" s="27">
        <v>26917</v>
      </c>
      <c r="F180" s="28">
        <f>VLOOKUP(D180,[1]Sammenlignbare!$D$17:$F$241,3,FALSE)</f>
        <v>27068</v>
      </c>
      <c r="G180" s="62">
        <v>-151</v>
      </c>
      <c r="H180" s="27">
        <v>847</v>
      </c>
      <c r="I180" s="20">
        <v>19005</v>
      </c>
      <c r="J180" s="28">
        <v>7065</v>
      </c>
      <c r="K180" s="27">
        <v>1028</v>
      </c>
      <c r="L180" s="20">
        <v>18505</v>
      </c>
      <c r="M180" s="28">
        <v>7535</v>
      </c>
      <c r="N180" s="20"/>
      <c r="O180" s="20"/>
    </row>
    <row r="181" spans="3:15" x14ac:dyDescent="0.35">
      <c r="C181" s="25" t="s">
        <v>182</v>
      </c>
      <c r="D181" s="25" t="s">
        <v>185</v>
      </c>
      <c r="E181" s="27">
        <v>13342</v>
      </c>
      <c r="F181" s="28">
        <f>VLOOKUP(D181,[1]Sammenlignbare!$D$17:$F$241,3,FALSE)</f>
        <v>13313</v>
      </c>
      <c r="G181" s="62">
        <v>29</v>
      </c>
      <c r="H181" s="27">
        <v>4</v>
      </c>
      <c r="I181" s="20">
        <v>4733</v>
      </c>
      <c r="J181" s="28">
        <v>8605</v>
      </c>
      <c r="K181" s="27">
        <v>3</v>
      </c>
      <c r="L181" s="20">
        <v>3623</v>
      </c>
      <c r="M181" s="28">
        <v>9687</v>
      </c>
      <c r="N181" s="20"/>
      <c r="O181" s="20"/>
    </row>
    <row r="182" spans="3:15" x14ac:dyDescent="0.35">
      <c r="C182" s="25" t="s">
        <v>182</v>
      </c>
      <c r="D182" s="25" t="s">
        <v>186</v>
      </c>
      <c r="E182" s="27">
        <v>11697</v>
      </c>
      <c r="F182" s="28">
        <f>VLOOKUP(D182,[1]Sammenlignbare!$D$17:$F$241,3,FALSE)</f>
        <v>12070</v>
      </c>
      <c r="G182" s="62">
        <v>-373</v>
      </c>
      <c r="H182" s="27">
        <v>0</v>
      </c>
      <c r="I182" s="20">
        <v>334</v>
      </c>
      <c r="J182" s="28">
        <v>11363</v>
      </c>
      <c r="K182" s="27">
        <v>0</v>
      </c>
      <c r="L182" s="20">
        <v>328</v>
      </c>
      <c r="M182" s="28">
        <v>11742</v>
      </c>
      <c r="N182" s="20"/>
      <c r="O182" s="20"/>
    </row>
    <row r="183" spans="3:15" x14ac:dyDescent="0.35">
      <c r="C183" s="25" t="s">
        <v>182</v>
      </c>
      <c r="D183" s="25" t="s">
        <v>187</v>
      </c>
      <c r="E183" s="27">
        <v>11458</v>
      </c>
      <c r="F183" s="28">
        <f>VLOOKUP(D183,[1]Sammenlignbare!$D$17:$F$241,3,FALSE)</f>
        <v>11956</v>
      </c>
      <c r="G183" s="62">
        <v>-498</v>
      </c>
      <c r="H183" s="27">
        <v>114</v>
      </c>
      <c r="I183" s="20">
        <v>5968</v>
      </c>
      <c r="J183" s="28">
        <v>5376</v>
      </c>
      <c r="K183" s="27">
        <v>137</v>
      </c>
      <c r="L183" s="20">
        <v>5639</v>
      </c>
      <c r="M183" s="28">
        <v>6180</v>
      </c>
      <c r="N183" s="20"/>
      <c r="O183" s="20"/>
    </row>
    <row r="184" spans="3:15" x14ac:dyDescent="0.35">
      <c r="C184" s="25" t="s">
        <v>182</v>
      </c>
      <c r="D184" s="25" t="s">
        <v>188</v>
      </c>
      <c r="E184" s="27">
        <v>9487</v>
      </c>
      <c r="F184" s="28">
        <f>VLOOKUP(D184,[1]Sammenlignbare!$D$17:$F$241,3,FALSE)</f>
        <v>9132</v>
      </c>
      <c r="G184" s="62">
        <v>355</v>
      </c>
      <c r="H184" s="27">
        <v>75</v>
      </c>
      <c r="I184" s="20">
        <v>4234</v>
      </c>
      <c r="J184" s="28">
        <v>5178</v>
      </c>
      <c r="K184" s="27">
        <v>108</v>
      </c>
      <c r="L184" s="20">
        <v>3095</v>
      </c>
      <c r="M184" s="28">
        <v>5929</v>
      </c>
      <c r="N184" s="20"/>
      <c r="O184" s="20"/>
    </row>
    <row r="185" spans="3:15" x14ac:dyDescent="0.35">
      <c r="C185" s="25" t="s">
        <v>182</v>
      </c>
      <c r="D185" s="25" t="s">
        <v>189</v>
      </c>
      <c r="E185" s="27">
        <v>8527</v>
      </c>
      <c r="F185" s="28">
        <f>VLOOKUP(D185,[1]Sammenlignbare!$D$17:$F$241,3,FALSE)</f>
        <v>8159</v>
      </c>
      <c r="G185" s="62">
        <v>368</v>
      </c>
      <c r="H185" s="27">
        <v>238</v>
      </c>
      <c r="I185" s="20">
        <v>2426</v>
      </c>
      <c r="J185" s="28">
        <v>5863</v>
      </c>
      <c r="K185" s="27">
        <v>280</v>
      </c>
      <c r="L185" s="20">
        <v>1745</v>
      </c>
      <c r="M185" s="28">
        <v>6134</v>
      </c>
      <c r="N185" s="20"/>
      <c r="O185" s="20"/>
    </row>
    <row r="186" spans="3:15" x14ac:dyDescent="0.35">
      <c r="C186" s="25" t="s">
        <v>182</v>
      </c>
      <c r="D186" s="25" t="s">
        <v>190</v>
      </c>
      <c r="E186" s="27">
        <v>7560</v>
      </c>
      <c r="F186" s="28">
        <f>VLOOKUP(D186,[1]Sammenlignbare!$D$17:$F$241,3,FALSE)</f>
        <v>7578</v>
      </c>
      <c r="G186" s="62">
        <v>-18</v>
      </c>
      <c r="H186" s="27">
        <v>66</v>
      </c>
      <c r="I186" s="20">
        <v>3268</v>
      </c>
      <c r="J186" s="28">
        <v>4226</v>
      </c>
      <c r="K186" s="27">
        <v>82</v>
      </c>
      <c r="L186" s="20">
        <v>3347</v>
      </c>
      <c r="M186" s="28">
        <v>4149</v>
      </c>
      <c r="N186" s="20"/>
      <c r="O186" s="20"/>
    </row>
    <row r="187" spans="3:15" x14ac:dyDescent="0.35">
      <c r="C187" s="25" t="s">
        <v>182</v>
      </c>
      <c r="D187" s="25" t="s">
        <v>191</v>
      </c>
      <c r="E187" s="27">
        <v>7382</v>
      </c>
      <c r="F187" s="28">
        <f>VLOOKUP(D187,[1]Sammenlignbare!$D$17:$F$241,3,FALSE)</f>
        <v>7204</v>
      </c>
      <c r="G187" s="62">
        <v>178</v>
      </c>
      <c r="H187" s="27">
        <v>116</v>
      </c>
      <c r="I187" s="20">
        <v>3948</v>
      </c>
      <c r="J187" s="28">
        <v>3318</v>
      </c>
      <c r="K187" s="27">
        <v>124</v>
      </c>
      <c r="L187" s="20">
        <v>3392</v>
      </c>
      <c r="M187" s="28">
        <v>3688</v>
      </c>
      <c r="N187" s="20"/>
      <c r="O187" s="20"/>
    </row>
    <row r="188" spans="3:15" x14ac:dyDescent="0.35">
      <c r="C188" s="25" t="s">
        <v>182</v>
      </c>
      <c r="D188" s="25" t="s">
        <v>192</v>
      </c>
      <c r="E188" s="27">
        <v>6833</v>
      </c>
      <c r="F188" s="28">
        <f>VLOOKUP(D188,[1]Sammenlignbare!$D$17:$F$241,3,FALSE)</f>
        <v>6638</v>
      </c>
      <c r="G188" s="62">
        <v>195</v>
      </c>
      <c r="H188" s="27">
        <v>83</v>
      </c>
      <c r="I188" s="20">
        <v>2322</v>
      </c>
      <c r="J188" s="28">
        <v>4428</v>
      </c>
      <c r="K188" s="27">
        <v>84</v>
      </c>
      <c r="L188" s="20">
        <v>1820</v>
      </c>
      <c r="M188" s="28">
        <v>4734</v>
      </c>
      <c r="N188" s="20"/>
      <c r="O188" s="20"/>
    </row>
    <row r="189" spans="3:15" x14ac:dyDescent="0.35">
      <c r="C189" s="25" t="s">
        <v>182</v>
      </c>
      <c r="D189" s="25" t="s">
        <v>193</v>
      </c>
      <c r="E189" s="27">
        <v>5578</v>
      </c>
      <c r="F189" s="28">
        <f>VLOOKUP(D189,[1]Sammenlignbare!$D$17:$F$241,3,FALSE)</f>
        <v>5339</v>
      </c>
      <c r="G189" s="62">
        <v>239</v>
      </c>
      <c r="H189" s="27">
        <v>101</v>
      </c>
      <c r="I189" s="20">
        <v>2222</v>
      </c>
      <c r="J189" s="28">
        <v>3255</v>
      </c>
      <c r="K189" s="27">
        <v>111</v>
      </c>
      <c r="L189" s="20">
        <v>1711</v>
      </c>
      <c r="M189" s="28">
        <v>3517</v>
      </c>
      <c r="N189" s="20"/>
      <c r="O189" s="20"/>
    </row>
    <row r="190" spans="3:15" x14ac:dyDescent="0.35">
      <c r="C190" s="25" t="s">
        <v>182</v>
      </c>
      <c r="D190" s="25" t="s">
        <v>194</v>
      </c>
      <c r="E190" s="27">
        <v>5561</v>
      </c>
      <c r="F190" s="28">
        <f>VLOOKUP(D190,[1]Sammenlignbare!$D$17:$F$241,3,FALSE)</f>
        <v>5659</v>
      </c>
      <c r="G190" s="62">
        <v>-98</v>
      </c>
      <c r="H190" s="27">
        <v>112</v>
      </c>
      <c r="I190" s="20">
        <v>2458</v>
      </c>
      <c r="J190" s="28">
        <v>2991</v>
      </c>
      <c r="K190" s="27">
        <v>115</v>
      </c>
      <c r="L190" s="20">
        <v>2340</v>
      </c>
      <c r="M190" s="28">
        <v>3204</v>
      </c>
      <c r="N190" s="20"/>
      <c r="O190" s="20"/>
    </row>
    <row r="191" spans="3:15" x14ac:dyDescent="0.35">
      <c r="C191" s="25" t="s">
        <v>182</v>
      </c>
      <c r="D191" s="25" t="s">
        <v>195</v>
      </c>
      <c r="E191" s="27">
        <v>5278</v>
      </c>
      <c r="F191" s="28">
        <f>VLOOKUP(D191,[1]Sammenlignbare!$D$17:$F$241,3,FALSE)</f>
        <v>5399</v>
      </c>
      <c r="G191" s="62">
        <v>-121</v>
      </c>
      <c r="H191" s="27">
        <v>76</v>
      </c>
      <c r="I191" s="20">
        <v>2087</v>
      </c>
      <c r="J191" s="28">
        <v>3115</v>
      </c>
      <c r="K191" s="27">
        <v>110</v>
      </c>
      <c r="L191" s="20">
        <v>1969</v>
      </c>
      <c r="M191" s="28">
        <v>3320</v>
      </c>
      <c r="N191" s="20"/>
      <c r="O191" s="20"/>
    </row>
    <row r="192" spans="3:15" x14ac:dyDescent="0.35">
      <c r="C192" s="25" t="s">
        <v>182</v>
      </c>
      <c r="D192" s="25" t="s">
        <v>196</v>
      </c>
      <c r="E192" s="27">
        <v>5118</v>
      </c>
      <c r="F192" s="28">
        <f>VLOOKUP(D192,[1]Sammenlignbare!$D$17:$F$241,3,FALSE)</f>
        <v>5116</v>
      </c>
      <c r="G192" s="62">
        <v>2</v>
      </c>
      <c r="H192" s="27">
        <v>196</v>
      </c>
      <c r="I192" s="20">
        <v>2634</v>
      </c>
      <c r="J192" s="28">
        <v>2288</v>
      </c>
      <c r="K192" s="27">
        <v>227</v>
      </c>
      <c r="L192" s="20">
        <v>2424</v>
      </c>
      <c r="M192" s="28">
        <v>2465</v>
      </c>
      <c r="N192" s="20"/>
      <c r="O192" s="20"/>
    </row>
    <row r="193" spans="3:15" x14ac:dyDescent="0.35">
      <c r="C193" s="25" t="s">
        <v>182</v>
      </c>
      <c r="D193" s="25" t="s">
        <v>197</v>
      </c>
      <c r="E193" s="27">
        <v>5042</v>
      </c>
      <c r="F193" s="28">
        <f>VLOOKUP(D193,[1]Sammenlignbare!$D$17:$F$241,3,FALSE)</f>
        <v>5066</v>
      </c>
      <c r="G193" s="62">
        <v>-24</v>
      </c>
      <c r="H193" s="27">
        <v>135</v>
      </c>
      <c r="I193" s="20">
        <v>2544</v>
      </c>
      <c r="J193" s="28">
        <v>2363</v>
      </c>
      <c r="K193" s="27">
        <v>111</v>
      </c>
      <c r="L193" s="20">
        <v>2302</v>
      </c>
      <c r="M193" s="28">
        <v>2653</v>
      </c>
      <c r="N193" s="20"/>
      <c r="O193" s="20"/>
    </row>
    <row r="194" spans="3:15" x14ac:dyDescent="0.35">
      <c r="C194" s="25" t="s">
        <v>182</v>
      </c>
      <c r="D194" s="25" t="s">
        <v>198</v>
      </c>
      <c r="E194" s="27">
        <v>4990</v>
      </c>
      <c r="F194" s="28">
        <f>VLOOKUP(D194,[1]Sammenlignbare!$D$17:$F$241,3,FALSE)</f>
        <v>5025</v>
      </c>
      <c r="G194" s="62">
        <v>-35</v>
      </c>
      <c r="H194" s="27">
        <v>14</v>
      </c>
      <c r="I194" s="20">
        <v>699</v>
      </c>
      <c r="J194" s="28">
        <v>4277</v>
      </c>
      <c r="K194" s="27">
        <v>17</v>
      </c>
      <c r="L194" s="20">
        <v>500</v>
      </c>
      <c r="M194" s="28">
        <v>4508</v>
      </c>
      <c r="N194" s="20"/>
      <c r="O194" s="20"/>
    </row>
    <row r="195" spans="3:15" x14ac:dyDescent="0.35">
      <c r="C195" s="25" t="s">
        <v>182</v>
      </c>
      <c r="D195" s="25" t="s">
        <v>199</v>
      </c>
      <c r="E195" s="27">
        <v>4912</v>
      </c>
      <c r="F195" s="28">
        <f>VLOOKUP(D195,[1]Sammenlignbare!$D$17:$F$241,3,FALSE)</f>
        <v>5159</v>
      </c>
      <c r="G195" s="62">
        <v>-247</v>
      </c>
      <c r="H195" s="27">
        <v>58</v>
      </c>
      <c r="I195" s="20">
        <v>2352</v>
      </c>
      <c r="J195" s="28">
        <v>2502</v>
      </c>
      <c r="K195" s="27">
        <v>110</v>
      </c>
      <c r="L195" s="20">
        <v>2303</v>
      </c>
      <c r="M195" s="28">
        <v>2746</v>
      </c>
      <c r="N195" s="20"/>
      <c r="O195" s="20"/>
    </row>
    <row r="196" spans="3:15" x14ac:dyDescent="0.35">
      <c r="C196" s="25" t="s">
        <v>182</v>
      </c>
      <c r="D196" s="25" t="s">
        <v>200</v>
      </c>
      <c r="E196" s="27">
        <v>4910</v>
      </c>
      <c r="F196" s="28">
        <f>VLOOKUP(D196,[1]Sammenlignbare!$D$17:$F$241,3,FALSE)</f>
        <v>5228</v>
      </c>
      <c r="G196" s="62">
        <v>-318</v>
      </c>
      <c r="H196" s="27">
        <v>52</v>
      </c>
      <c r="I196" s="20">
        <v>2260</v>
      </c>
      <c r="J196" s="28">
        <v>2598</v>
      </c>
      <c r="K196" s="27">
        <v>136</v>
      </c>
      <c r="L196" s="20">
        <v>2285</v>
      </c>
      <c r="M196" s="28">
        <v>2807</v>
      </c>
      <c r="N196" s="20"/>
      <c r="O196" s="20"/>
    </row>
    <row r="197" spans="3:15" x14ac:dyDescent="0.35">
      <c r="C197" s="25" t="s">
        <v>182</v>
      </c>
      <c r="D197" s="25" t="s">
        <v>201</v>
      </c>
      <c r="E197" s="27">
        <v>4587</v>
      </c>
      <c r="F197" s="28">
        <f>VLOOKUP(D197,[1]Sammenlignbare!$D$17:$F$241,3,FALSE)</f>
        <v>4519</v>
      </c>
      <c r="G197" s="62">
        <v>68</v>
      </c>
      <c r="H197" s="27">
        <v>122</v>
      </c>
      <c r="I197" s="20">
        <v>2126</v>
      </c>
      <c r="J197" s="28">
        <v>2339</v>
      </c>
      <c r="K197" s="27">
        <v>156</v>
      </c>
      <c r="L197" s="20">
        <v>1745</v>
      </c>
      <c r="M197" s="28">
        <v>2618</v>
      </c>
      <c r="N197" s="20"/>
      <c r="O197" s="20"/>
    </row>
    <row r="198" spans="3:15" x14ac:dyDescent="0.35">
      <c r="C198" s="25" t="s">
        <v>182</v>
      </c>
      <c r="D198" s="25" t="s">
        <v>202</v>
      </c>
      <c r="E198" s="27">
        <v>4168</v>
      </c>
      <c r="F198" s="28">
        <f>VLOOKUP(D198,[1]Sammenlignbare!$D$17:$F$241,3,FALSE)</f>
        <v>4415</v>
      </c>
      <c r="G198" s="62">
        <v>-247</v>
      </c>
      <c r="H198" s="27">
        <v>53</v>
      </c>
      <c r="I198" s="20">
        <v>1636</v>
      </c>
      <c r="J198" s="28">
        <v>2479</v>
      </c>
      <c r="K198" s="27">
        <v>77</v>
      </c>
      <c r="L198" s="20">
        <v>1551</v>
      </c>
      <c r="M198" s="28">
        <v>2787</v>
      </c>
      <c r="N198" s="20"/>
      <c r="O198" s="20"/>
    </row>
    <row r="199" spans="3:15" x14ac:dyDescent="0.35">
      <c r="C199" s="25" t="s">
        <v>182</v>
      </c>
      <c r="D199" s="25" t="s">
        <v>203</v>
      </c>
      <c r="E199" s="27">
        <v>3933</v>
      </c>
      <c r="F199" s="28">
        <f>VLOOKUP(D199,[1]Sammenlignbare!$D$17:$F$241,3,FALSE)</f>
        <v>4101</v>
      </c>
      <c r="G199" s="62">
        <v>-168</v>
      </c>
      <c r="H199" s="27">
        <v>106</v>
      </c>
      <c r="I199" s="20">
        <v>1046</v>
      </c>
      <c r="J199" s="28">
        <v>2781</v>
      </c>
      <c r="K199" s="27">
        <v>104</v>
      </c>
      <c r="L199" s="20">
        <v>965</v>
      </c>
      <c r="M199" s="28">
        <v>3032</v>
      </c>
      <c r="N199" s="20"/>
      <c r="O199" s="20"/>
    </row>
    <row r="200" spans="3:15" x14ac:dyDescent="0.35">
      <c r="C200" s="25" t="s">
        <v>182</v>
      </c>
      <c r="D200" s="25" t="s">
        <v>204</v>
      </c>
      <c r="E200" s="27">
        <v>3878</v>
      </c>
      <c r="F200" s="28">
        <f>VLOOKUP(D200,[1]Sammenlignbare!$D$17:$F$241,3,FALSE)</f>
        <v>3847</v>
      </c>
      <c r="G200" s="62">
        <v>31</v>
      </c>
      <c r="H200" s="27">
        <v>77</v>
      </c>
      <c r="I200" s="20">
        <v>1393</v>
      </c>
      <c r="J200" s="28">
        <v>2408</v>
      </c>
      <c r="K200" s="27">
        <v>88</v>
      </c>
      <c r="L200" s="20">
        <v>1183</v>
      </c>
      <c r="M200" s="28">
        <v>2576</v>
      </c>
      <c r="N200" s="20"/>
      <c r="O200" s="20"/>
    </row>
    <row r="201" spans="3:15" x14ac:dyDescent="0.35">
      <c r="C201" s="25" t="s">
        <v>182</v>
      </c>
      <c r="D201" s="25" t="s">
        <v>205</v>
      </c>
      <c r="E201" s="27">
        <v>3707</v>
      </c>
      <c r="F201" s="28">
        <f>VLOOKUP(D201,[1]Sammenlignbare!$D$17:$F$241,3,FALSE)</f>
        <v>3630</v>
      </c>
      <c r="G201" s="62">
        <v>77</v>
      </c>
      <c r="H201" s="27">
        <v>34</v>
      </c>
      <c r="I201" s="20">
        <v>961</v>
      </c>
      <c r="J201" s="28">
        <v>2712</v>
      </c>
      <c r="K201" s="27">
        <v>37</v>
      </c>
      <c r="L201" s="20">
        <v>758</v>
      </c>
      <c r="M201" s="28">
        <v>2835</v>
      </c>
      <c r="N201" s="20"/>
      <c r="O201" s="20"/>
    </row>
    <row r="202" spans="3:15" x14ac:dyDescent="0.35">
      <c r="C202" s="25" t="s">
        <v>182</v>
      </c>
      <c r="D202" s="25" t="s">
        <v>206</v>
      </c>
      <c r="E202" s="27">
        <v>3508</v>
      </c>
      <c r="F202" s="28">
        <f>VLOOKUP(D202,[1]Sammenlignbare!$D$17:$F$241,3,FALSE)</f>
        <v>3469</v>
      </c>
      <c r="G202" s="62">
        <v>39</v>
      </c>
      <c r="H202" s="27">
        <v>78</v>
      </c>
      <c r="I202" s="20">
        <v>410</v>
      </c>
      <c r="J202" s="28">
        <v>3020</v>
      </c>
      <c r="K202" s="27">
        <v>61</v>
      </c>
      <c r="L202" s="20">
        <v>315</v>
      </c>
      <c r="M202" s="28">
        <v>3093</v>
      </c>
      <c r="N202" s="20"/>
      <c r="O202" s="20"/>
    </row>
    <row r="203" spans="3:15" x14ac:dyDescent="0.35">
      <c r="C203" s="25" t="s">
        <v>182</v>
      </c>
      <c r="D203" s="25" t="s">
        <v>207</v>
      </c>
      <c r="E203" s="27">
        <v>3136</v>
      </c>
      <c r="F203" s="28">
        <f>VLOOKUP(D203,[1]Sammenlignbare!$D$17:$F$241,3,FALSE)</f>
        <v>3016</v>
      </c>
      <c r="G203" s="62">
        <v>120</v>
      </c>
      <c r="H203" s="27">
        <v>82</v>
      </c>
      <c r="I203" s="20">
        <v>1285</v>
      </c>
      <c r="J203" s="28">
        <v>1769</v>
      </c>
      <c r="K203" s="27">
        <v>88</v>
      </c>
      <c r="L203" s="20">
        <v>1053</v>
      </c>
      <c r="M203" s="28">
        <v>1875</v>
      </c>
      <c r="N203" s="20"/>
      <c r="O203" s="20"/>
    </row>
    <row r="204" spans="3:15" x14ac:dyDescent="0.35">
      <c r="C204" s="25" t="s">
        <v>182</v>
      </c>
      <c r="D204" s="25" t="s">
        <v>208</v>
      </c>
      <c r="E204" s="27">
        <v>2925</v>
      </c>
      <c r="F204" s="28">
        <f>VLOOKUP(D204,[1]Sammenlignbare!$D$17:$F$241,3,FALSE)</f>
        <v>2906</v>
      </c>
      <c r="G204" s="62">
        <v>19</v>
      </c>
      <c r="H204" s="27">
        <v>64</v>
      </c>
      <c r="I204" s="20">
        <v>500</v>
      </c>
      <c r="J204" s="28">
        <v>2361</v>
      </c>
      <c r="K204" s="27">
        <v>75</v>
      </c>
      <c r="L204" s="20">
        <v>372</v>
      </c>
      <c r="M204" s="28">
        <v>2459</v>
      </c>
      <c r="N204" s="20"/>
      <c r="O204" s="20"/>
    </row>
    <row r="205" spans="3:15" x14ac:dyDescent="0.35">
      <c r="C205" s="25" t="s">
        <v>182</v>
      </c>
      <c r="D205" s="25" t="s">
        <v>209</v>
      </c>
      <c r="E205" s="27">
        <v>2624</v>
      </c>
      <c r="F205" s="28">
        <f>VLOOKUP(D205,[1]Sammenlignbare!$D$17:$F$241,3,FALSE)</f>
        <v>2343</v>
      </c>
      <c r="G205" s="62">
        <v>281</v>
      </c>
      <c r="H205" s="27">
        <v>67</v>
      </c>
      <c r="I205" s="20">
        <v>532</v>
      </c>
      <c r="J205" s="28">
        <v>2025</v>
      </c>
      <c r="K205" s="27">
        <v>79</v>
      </c>
      <c r="L205" s="20">
        <v>273</v>
      </c>
      <c r="M205" s="28">
        <v>1991</v>
      </c>
      <c r="N205" s="20"/>
      <c r="O205" s="20"/>
    </row>
    <row r="206" spans="3:15" x14ac:dyDescent="0.35">
      <c r="C206" s="25" t="s">
        <v>182</v>
      </c>
      <c r="D206" s="25" t="s">
        <v>210</v>
      </c>
      <c r="E206" s="27">
        <v>2265</v>
      </c>
      <c r="F206" s="28">
        <f>VLOOKUP(D206,[1]Sammenlignbare!$D$17:$F$241,3,FALSE)</f>
        <v>2198</v>
      </c>
      <c r="G206" s="62">
        <v>67</v>
      </c>
      <c r="H206" s="27">
        <v>68</v>
      </c>
      <c r="I206" s="20">
        <v>379</v>
      </c>
      <c r="J206" s="28">
        <v>1818</v>
      </c>
      <c r="K206" s="27">
        <v>76</v>
      </c>
      <c r="L206" s="20">
        <v>235</v>
      </c>
      <c r="M206" s="28">
        <v>1887</v>
      </c>
      <c r="N206" s="20"/>
      <c r="O206" s="20"/>
    </row>
    <row r="207" spans="3:15" x14ac:dyDescent="0.35">
      <c r="C207" s="25" t="s">
        <v>182</v>
      </c>
      <c r="D207" s="25" t="s">
        <v>211</v>
      </c>
      <c r="E207" s="27">
        <v>2118</v>
      </c>
      <c r="F207" s="28">
        <f>VLOOKUP(D207,[1]Sammenlignbare!$D$17:$F$241,3,FALSE)</f>
        <v>2125</v>
      </c>
      <c r="G207" s="62">
        <v>-7</v>
      </c>
      <c r="H207" s="27">
        <v>84</v>
      </c>
      <c r="I207" s="20">
        <v>270</v>
      </c>
      <c r="J207" s="28">
        <v>1764</v>
      </c>
      <c r="K207" s="27">
        <v>90</v>
      </c>
      <c r="L207" s="20">
        <v>213</v>
      </c>
      <c r="M207" s="28">
        <v>1822</v>
      </c>
      <c r="N207" s="20"/>
      <c r="O207" s="20"/>
    </row>
    <row r="208" spans="3:15" x14ac:dyDescent="0.35">
      <c r="C208" s="25" t="s">
        <v>182</v>
      </c>
      <c r="D208" s="25" t="s">
        <v>212</v>
      </c>
      <c r="E208" s="27">
        <v>1966</v>
      </c>
      <c r="F208" s="28">
        <f>VLOOKUP(D208,[1]Sammenlignbare!$D$17:$F$241,3,FALSE)</f>
        <v>1998</v>
      </c>
      <c r="G208" s="62">
        <v>-32</v>
      </c>
      <c r="H208" s="27">
        <v>183</v>
      </c>
      <c r="I208" s="20">
        <v>519</v>
      </c>
      <c r="J208" s="28">
        <v>1264</v>
      </c>
      <c r="K208" s="27">
        <v>191</v>
      </c>
      <c r="L208" s="20">
        <v>499</v>
      </c>
      <c r="M208" s="28">
        <v>1308</v>
      </c>
      <c r="N208" s="20"/>
      <c r="O208" s="20"/>
    </row>
    <row r="209" spans="3:15" x14ac:dyDescent="0.35">
      <c r="C209" s="25" t="s">
        <v>182</v>
      </c>
      <c r="D209" s="25" t="s">
        <v>213</v>
      </c>
      <c r="E209" s="27">
        <v>1840</v>
      </c>
      <c r="F209" s="28">
        <f>VLOOKUP(D209,[1]Sammenlignbare!$D$17:$F$241,3,FALSE)</f>
        <v>1614</v>
      </c>
      <c r="G209" s="62">
        <v>226</v>
      </c>
      <c r="H209" s="27">
        <v>0</v>
      </c>
      <c r="I209" s="20">
        <v>1840</v>
      </c>
      <c r="J209" s="28">
        <v>0</v>
      </c>
      <c r="K209" s="27">
        <v>0</v>
      </c>
      <c r="L209" s="20">
        <v>1614</v>
      </c>
      <c r="M209" s="28">
        <v>0</v>
      </c>
      <c r="N209" s="20"/>
      <c r="O209" s="20"/>
    </row>
    <row r="210" spans="3:15" x14ac:dyDescent="0.35">
      <c r="C210" s="25" t="s">
        <v>182</v>
      </c>
      <c r="D210" s="25" t="s">
        <v>214</v>
      </c>
      <c r="E210" s="27">
        <v>1596</v>
      </c>
      <c r="F210" s="28">
        <f>VLOOKUP(D210,[1]Sammenlignbare!$D$17:$F$241,3,FALSE)</f>
        <v>1542</v>
      </c>
      <c r="G210" s="62">
        <v>54</v>
      </c>
      <c r="H210" s="27">
        <v>34</v>
      </c>
      <c r="I210" s="20">
        <v>156</v>
      </c>
      <c r="J210" s="28">
        <v>1406</v>
      </c>
      <c r="K210" s="27">
        <v>35</v>
      </c>
      <c r="L210" s="20">
        <v>74</v>
      </c>
      <c r="M210" s="28">
        <v>1433</v>
      </c>
      <c r="N210" s="20"/>
      <c r="O210" s="20"/>
    </row>
    <row r="211" spans="3:15" x14ac:dyDescent="0.35">
      <c r="C211" s="25" t="s">
        <v>182</v>
      </c>
      <c r="D211" s="25" t="s">
        <v>215</v>
      </c>
      <c r="E211" s="27">
        <v>1431</v>
      </c>
      <c r="F211" s="28">
        <f>VLOOKUP(D211,[1]Sammenlignbare!$D$17:$F$241,3,FALSE)</f>
        <v>1398</v>
      </c>
      <c r="G211" s="62">
        <v>33</v>
      </c>
      <c r="H211" s="27">
        <v>44</v>
      </c>
      <c r="I211" s="20">
        <v>52</v>
      </c>
      <c r="J211" s="28">
        <v>1335</v>
      </c>
      <c r="K211" s="27">
        <v>55</v>
      </c>
      <c r="L211" s="20">
        <v>41</v>
      </c>
      <c r="M211" s="28">
        <v>1302</v>
      </c>
      <c r="N211" s="20"/>
      <c r="O211" s="20"/>
    </row>
    <row r="212" spans="3:15" x14ac:dyDescent="0.35">
      <c r="C212" s="25" t="s">
        <v>182</v>
      </c>
      <c r="D212" s="25" t="s">
        <v>216</v>
      </c>
      <c r="E212" s="27">
        <v>1334</v>
      </c>
      <c r="F212" s="28">
        <f>VLOOKUP(D212,[1]Sammenlignbare!$D$17:$F$241,3,FALSE)</f>
        <v>1277</v>
      </c>
      <c r="G212" s="62">
        <v>57</v>
      </c>
      <c r="H212" s="27">
        <v>39</v>
      </c>
      <c r="I212" s="20">
        <v>106</v>
      </c>
      <c r="J212" s="28">
        <v>1189</v>
      </c>
      <c r="K212" s="27">
        <v>54</v>
      </c>
      <c r="L212" s="20">
        <v>34</v>
      </c>
      <c r="M212" s="28">
        <v>1189</v>
      </c>
      <c r="N212" s="20"/>
      <c r="O212" s="20"/>
    </row>
    <row r="213" spans="3:15" x14ac:dyDescent="0.35">
      <c r="C213" s="25" t="s">
        <v>182</v>
      </c>
      <c r="D213" s="25" t="s">
        <v>217</v>
      </c>
      <c r="E213" s="27">
        <v>1218</v>
      </c>
      <c r="F213" s="28">
        <f>VLOOKUP(D213,[1]Sammenlignbare!$D$17:$F$241,3,FALSE)</f>
        <v>1227</v>
      </c>
      <c r="G213" s="62">
        <v>-9</v>
      </c>
      <c r="H213" s="27">
        <v>70</v>
      </c>
      <c r="I213" s="20">
        <v>159</v>
      </c>
      <c r="J213" s="28">
        <v>989</v>
      </c>
      <c r="K213" s="27">
        <v>93</v>
      </c>
      <c r="L213" s="20">
        <v>40</v>
      </c>
      <c r="M213" s="28">
        <v>1094</v>
      </c>
      <c r="N213" s="20"/>
      <c r="O213" s="20"/>
    </row>
    <row r="214" spans="3:15" x14ac:dyDescent="0.35">
      <c r="C214" s="25" t="s">
        <v>182</v>
      </c>
      <c r="D214" s="25" t="s">
        <v>218</v>
      </c>
      <c r="E214" s="27">
        <v>1181</v>
      </c>
      <c r="F214" s="28">
        <f>VLOOKUP(D214,[1]Sammenlignbare!$D$17:$F$241,3,FALSE)</f>
        <v>1125</v>
      </c>
      <c r="G214" s="62">
        <v>56</v>
      </c>
      <c r="H214" s="27">
        <v>0</v>
      </c>
      <c r="I214" s="20">
        <v>1181</v>
      </c>
      <c r="J214" s="28">
        <v>0</v>
      </c>
      <c r="K214" s="27">
        <v>0</v>
      </c>
      <c r="L214" s="20">
        <v>1125</v>
      </c>
      <c r="M214" s="28">
        <v>0</v>
      </c>
      <c r="N214" s="20"/>
      <c r="O214" s="20"/>
    </row>
    <row r="215" spans="3:15" x14ac:dyDescent="0.35">
      <c r="C215" s="26" t="s">
        <v>182</v>
      </c>
      <c r="D215" s="26" t="s">
        <v>219</v>
      </c>
      <c r="E215" s="29">
        <v>1006</v>
      </c>
      <c r="F215" s="32">
        <f>VLOOKUP(D215,[1]Sammenlignbare!$D$17:$F$241,3,FALSE)</f>
        <v>1032</v>
      </c>
      <c r="G215" s="63">
        <v>-26</v>
      </c>
      <c r="H215" s="29">
        <v>4</v>
      </c>
      <c r="I215" s="30">
        <v>38</v>
      </c>
      <c r="J215" s="32">
        <v>964</v>
      </c>
      <c r="K215" s="29">
        <v>8</v>
      </c>
      <c r="L215" s="30">
        <v>7</v>
      </c>
      <c r="M215" s="32">
        <v>1017</v>
      </c>
      <c r="N215" s="20"/>
      <c r="O215" s="20"/>
    </row>
    <row r="216" spans="3:15" x14ac:dyDescent="0.35">
      <c r="C216" s="38" t="s">
        <v>220</v>
      </c>
      <c r="D216" s="38" t="s">
        <v>221</v>
      </c>
      <c r="E216" s="33">
        <v>33646</v>
      </c>
      <c r="F216" s="35">
        <f>VLOOKUP(D216,[1]Sammenlignbare!$D$17:$F$241,3,FALSE)</f>
        <v>33074</v>
      </c>
      <c r="G216" s="67">
        <v>572</v>
      </c>
      <c r="H216" s="33">
        <v>203</v>
      </c>
      <c r="I216" s="34">
        <v>19640</v>
      </c>
      <c r="J216" s="35">
        <v>13803</v>
      </c>
      <c r="K216" s="33">
        <v>278</v>
      </c>
      <c r="L216" s="34">
        <v>17659</v>
      </c>
      <c r="M216" s="35">
        <v>15137</v>
      </c>
      <c r="N216" s="20"/>
      <c r="O216" s="20"/>
    </row>
    <row r="217" spans="3:15" x14ac:dyDescent="0.35">
      <c r="C217" s="25" t="s">
        <v>220</v>
      </c>
      <c r="D217" s="25" t="s">
        <v>222</v>
      </c>
      <c r="E217" s="27">
        <v>28307</v>
      </c>
      <c r="F217" s="28">
        <f>VLOOKUP(D217,[1]Sammenlignbare!$D$17:$F$241,3,FALSE)</f>
        <v>28969</v>
      </c>
      <c r="G217" s="62">
        <v>-662</v>
      </c>
      <c r="H217" s="27">
        <v>149</v>
      </c>
      <c r="I217" s="20">
        <v>16856</v>
      </c>
      <c r="J217" s="28">
        <v>11302</v>
      </c>
      <c r="K217" s="27">
        <v>203</v>
      </c>
      <c r="L217" s="20">
        <v>15842</v>
      </c>
      <c r="M217" s="28">
        <v>12924</v>
      </c>
      <c r="N217" s="20"/>
      <c r="O217" s="20"/>
    </row>
    <row r="218" spans="3:15" x14ac:dyDescent="0.35">
      <c r="C218" s="25" t="s">
        <v>220</v>
      </c>
      <c r="D218" s="25" t="s">
        <v>223</v>
      </c>
      <c r="E218" s="27">
        <v>23961</v>
      </c>
      <c r="F218" s="28">
        <f>VLOOKUP(D218,[1]Sammenlignbare!$D$17:$F$241,3,FALSE)</f>
        <v>22394</v>
      </c>
      <c r="G218" s="62">
        <v>1567</v>
      </c>
      <c r="H218" s="27">
        <v>76</v>
      </c>
      <c r="I218" s="20">
        <v>12384</v>
      </c>
      <c r="J218" s="28">
        <v>11501</v>
      </c>
      <c r="K218" s="27">
        <v>78</v>
      </c>
      <c r="L218" s="20">
        <v>9923</v>
      </c>
      <c r="M218" s="28">
        <v>12393</v>
      </c>
      <c r="N218" s="20"/>
      <c r="O218" s="20"/>
    </row>
    <row r="219" spans="3:15" x14ac:dyDescent="0.35">
      <c r="C219" s="25" t="s">
        <v>220</v>
      </c>
      <c r="D219" s="25" t="s">
        <v>224</v>
      </c>
      <c r="E219" s="27">
        <v>23517</v>
      </c>
      <c r="F219" s="28">
        <f>VLOOKUP(D219,[1]Sammenlignbare!$D$17:$F$241,3,FALSE)</f>
        <v>23841</v>
      </c>
      <c r="G219" s="62">
        <v>-324</v>
      </c>
      <c r="H219" s="27">
        <v>89</v>
      </c>
      <c r="I219" s="20">
        <v>15633</v>
      </c>
      <c r="J219" s="28">
        <v>7795</v>
      </c>
      <c r="K219" s="27">
        <v>105</v>
      </c>
      <c r="L219" s="20">
        <v>14723</v>
      </c>
      <c r="M219" s="28">
        <v>9013</v>
      </c>
      <c r="N219" s="20"/>
      <c r="O219" s="20"/>
    </row>
    <row r="220" spans="3:15" x14ac:dyDescent="0.35">
      <c r="C220" s="25" t="s">
        <v>220</v>
      </c>
      <c r="D220" s="25" t="s">
        <v>225</v>
      </c>
      <c r="E220" s="27">
        <v>14388</v>
      </c>
      <c r="F220" s="28">
        <f>VLOOKUP(D220,[1]Sammenlignbare!$D$17:$F$241,3,FALSE)</f>
        <v>14555</v>
      </c>
      <c r="G220" s="62">
        <v>-167</v>
      </c>
      <c r="H220" s="27">
        <v>53</v>
      </c>
      <c r="I220" s="20">
        <v>8477</v>
      </c>
      <c r="J220" s="28">
        <v>5858</v>
      </c>
      <c r="K220" s="27">
        <v>70</v>
      </c>
      <c r="L220" s="20">
        <v>7761</v>
      </c>
      <c r="M220" s="28">
        <v>6724</v>
      </c>
      <c r="N220" s="20"/>
      <c r="O220" s="20"/>
    </row>
    <row r="221" spans="3:15" x14ac:dyDescent="0.35">
      <c r="C221" s="25" t="s">
        <v>220</v>
      </c>
      <c r="D221" s="25" t="s">
        <v>226</v>
      </c>
      <c r="E221" s="27">
        <v>13113</v>
      </c>
      <c r="F221" s="28">
        <f>VLOOKUP(D221,[1]Sammenlignbare!$D$17:$F$241,3,FALSE)</f>
        <v>13300</v>
      </c>
      <c r="G221" s="62">
        <v>-187</v>
      </c>
      <c r="H221" s="27">
        <v>43</v>
      </c>
      <c r="I221" s="20">
        <v>8016</v>
      </c>
      <c r="J221" s="28">
        <v>5054</v>
      </c>
      <c r="K221" s="27">
        <v>56</v>
      </c>
      <c r="L221" s="20">
        <v>7320</v>
      </c>
      <c r="M221" s="28">
        <v>5924</v>
      </c>
      <c r="N221" s="20"/>
      <c r="O221" s="20"/>
    </row>
    <row r="222" spans="3:15" x14ac:dyDescent="0.35">
      <c r="C222" s="25" t="s">
        <v>220</v>
      </c>
      <c r="D222" s="25" t="s">
        <v>227</v>
      </c>
      <c r="E222" s="27">
        <v>12218</v>
      </c>
      <c r="F222" s="28">
        <f>VLOOKUP(D222,[1]Sammenlignbare!$D$17:$F$241,3,FALSE)</f>
        <v>12631</v>
      </c>
      <c r="G222" s="62">
        <v>-413</v>
      </c>
      <c r="H222" s="27">
        <v>63</v>
      </c>
      <c r="I222" s="20">
        <v>6740</v>
      </c>
      <c r="J222" s="28">
        <v>5415</v>
      </c>
      <c r="K222" s="27">
        <v>74</v>
      </c>
      <c r="L222" s="20">
        <v>6253</v>
      </c>
      <c r="M222" s="28">
        <v>6304</v>
      </c>
      <c r="N222" s="20"/>
      <c r="O222" s="20"/>
    </row>
    <row r="223" spans="3:15" x14ac:dyDescent="0.35">
      <c r="C223" s="25" t="s">
        <v>220</v>
      </c>
      <c r="D223" s="25" t="s">
        <v>228</v>
      </c>
      <c r="E223" s="27">
        <v>11548</v>
      </c>
      <c r="F223" s="28">
        <f>VLOOKUP(D223,[1]Sammenlignbare!$D$17:$F$241,3,FALSE)</f>
        <v>11728</v>
      </c>
      <c r="G223" s="62">
        <v>-180</v>
      </c>
      <c r="H223" s="27">
        <v>59</v>
      </c>
      <c r="I223" s="20">
        <v>6201</v>
      </c>
      <c r="J223" s="28">
        <v>5288</v>
      </c>
      <c r="K223" s="27">
        <v>65</v>
      </c>
      <c r="L223" s="20">
        <v>5769</v>
      </c>
      <c r="M223" s="28">
        <v>5894</v>
      </c>
      <c r="N223" s="20"/>
      <c r="O223" s="20"/>
    </row>
    <row r="224" spans="3:15" x14ac:dyDescent="0.35">
      <c r="C224" s="25" t="s">
        <v>220</v>
      </c>
      <c r="D224" s="25" t="s">
        <v>229</v>
      </c>
      <c r="E224" s="27">
        <v>10734</v>
      </c>
      <c r="F224" s="28">
        <f>VLOOKUP(D224,[1]Sammenlignbare!$D$17:$F$241,3,FALSE)</f>
        <v>10863</v>
      </c>
      <c r="G224" s="62">
        <v>-129</v>
      </c>
      <c r="H224" s="27">
        <v>31</v>
      </c>
      <c r="I224" s="20">
        <v>6456</v>
      </c>
      <c r="J224" s="28">
        <v>4247</v>
      </c>
      <c r="K224" s="27">
        <v>47</v>
      </c>
      <c r="L224" s="20">
        <v>5984</v>
      </c>
      <c r="M224" s="28">
        <v>4832</v>
      </c>
      <c r="N224" s="20"/>
      <c r="O224" s="20"/>
    </row>
    <row r="225" spans="3:15" x14ac:dyDescent="0.35">
      <c r="C225" s="25" t="s">
        <v>220</v>
      </c>
      <c r="D225" s="25" t="s">
        <v>230</v>
      </c>
      <c r="E225" s="27">
        <v>10216</v>
      </c>
      <c r="F225" s="28">
        <f>VLOOKUP(D225,[1]Sammenlignbare!$D$17:$F$241,3,FALSE)</f>
        <v>9834</v>
      </c>
      <c r="G225" s="62">
        <v>382</v>
      </c>
      <c r="H225" s="27">
        <v>233</v>
      </c>
      <c r="I225" s="20">
        <v>2930</v>
      </c>
      <c r="J225" s="28">
        <v>7053</v>
      </c>
      <c r="K225" s="27">
        <v>265</v>
      </c>
      <c r="L225" s="20">
        <v>2335</v>
      </c>
      <c r="M225" s="28">
        <v>7234</v>
      </c>
      <c r="N225" s="20"/>
      <c r="O225" s="20"/>
    </row>
    <row r="226" spans="3:15" x14ac:dyDescent="0.35">
      <c r="C226" s="25" t="s">
        <v>220</v>
      </c>
      <c r="D226" s="25" t="s">
        <v>231</v>
      </c>
      <c r="E226" s="27">
        <v>9292</v>
      </c>
      <c r="F226" s="28">
        <f>VLOOKUP(D226,[1]Sammenlignbare!$D$17:$F$241,3,FALSE)</f>
        <v>9341</v>
      </c>
      <c r="G226" s="62">
        <v>-49</v>
      </c>
      <c r="H226" s="27">
        <v>37</v>
      </c>
      <c r="I226" s="20">
        <v>5628</v>
      </c>
      <c r="J226" s="28">
        <v>3627</v>
      </c>
      <c r="K226" s="27">
        <v>48</v>
      </c>
      <c r="L226" s="20">
        <v>5212</v>
      </c>
      <c r="M226" s="28">
        <v>4081</v>
      </c>
      <c r="N226" s="20"/>
      <c r="O226" s="20"/>
    </row>
    <row r="227" spans="3:15" x14ac:dyDescent="0.35">
      <c r="C227" s="25" t="s">
        <v>220</v>
      </c>
      <c r="D227" s="25" t="s">
        <v>232</v>
      </c>
      <c r="E227" s="27">
        <v>8419</v>
      </c>
      <c r="F227" s="28">
        <f>VLOOKUP(D227,[1]Sammenlignbare!$D$17:$F$241,3,FALSE)</f>
        <v>8506</v>
      </c>
      <c r="G227" s="62">
        <v>-87</v>
      </c>
      <c r="H227" s="27">
        <v>23</v>
      </c>
      <c r="I227" s="20">
        <v>5087</v>
      </c>
      <c r="J227" s="28">
        <v>3309</v>
      </c>
      <c r="K227" s="27">
        <v>41</v>
      </c>
      <c r="L227" s="20">
        <v>4816</v>
      </c>
      <c r="M227" s="28">
        <v>3649</v>
      </c>
      <c r="N227" s="20"/>
      <c r="O227" s="20"/>
    </row>
    <row r="228" spans="3:15" x14ac:dyDescent="0.35">
      <c r="C228" s="25" t="s">
        <v>220</v>
      </c>
      <c r="D228" s="25" t="s">
        <v>233</v>
      </c>
      <c r="E228" s="27">
        <v>8266</v>
      </c>
      <c r="F228" s="28">
        <f>VLOOKUP(D228,[1]Sammenlignbare!$D$17:$F$241,3,FALSE)</f>
        <v>8013</v>
      </c>
      <c r="G228" s="62">
        <v>253</v>
      </c>
      <c r="H228" s="27">
        <v>48</v>
      </c>
      <c r="I228" s="20">
        <v>5065</v>
      </c>
      <c r="J228" s="28">
        <v>3153</v>
      </c>
      <c r="K228" s="27">
        <v>79</v>
      </c>
      <c r="L228" s="20">
        <v>4415</v>
      </c>
      <c r="M228" s="28">
        <v>3519</v>
      </c>
      <c r="N228" s="20"/>
      <c r="O228" s="20"/>
    </row>
    <row r="229" spans="3:15" x14ac:dyDescent="0.35">
      <c r="C229" s="25" t="s">
        <v>220</v>
      </c>
      <c r="D229" s="25" t="s">
        <v>234</v>
      </c>
      <c r="E229" s="27">
        <v>7001</v>
      </c>
      <c r="F229" s="28">
        <f>VLOOKUP(D229,[1]Sammenlignbare!$D$17:$F$241,3,FALSE)</f>
        <v>7220</v>
      </c>
      <c r="G229" s="62">
        <v>-219</v>
      </c>
      <c r="H229" s="27">
        <v>36</v>
      </c>
      <c r="I229" s="20">
        <v>2871</v>
      </c>
      <c r="J229" s="28">
        <v>4094</v>
      </c>
      <c r="K229" s="27">
        <v>46</v>
      </c>
      <c r="L229" s="20">
        <v>2675</v>
      </c>
      <c r="M229" s="28">
        <v>4499</v>
      </c>
      <c r="N229" s="20"/>
      <c r="O229" s="20"/>
    </row>
    <row r="230" spans="3:15" x14ac:dyDescent="0.35">
      <c r="C230" s="25" t="s">
        <v>220</v>
      </c>
      <c r="D230" s="25" t="s">
        <v>235</v>
      </c>
      <c r="E230" s="27">
        <v>6834</v>
      </c>
      <c r="F230" s="28">
        <f>VLOOKUP(D230,[1]Sammenlignbare!$D$17:$F$241,3,FALSE)</f>
        <v>6901</v>
      </c>
      <c r="G230" s="62">
        <v>-67</v>
      </c>
      <c r="H230" s="27">
        <v>64</v>
      </c>
      <c r="I230" s="20">
        <v>2669</v>
      </c>
      <c r="J230" s="28">
        <v>4101</v>
      </c>
      <c r="K230" s="27">
        <v>71</v>
      </c>
      <c r="L230" s="20">
        <v>2443</v>
      </c>
      <c r="M230" s="28">
        <v>4387</v>
      </c>
      <c r="N230" s="20"/>
      <c r="O230" s="20"/>
    </row>
    <row r="231" spans="3:15" x14ac:dyDescent="0.35">
      <c r="C231" s="25" t="s">
        <v>220</v>
      </c>
      <c r="D231" s="25" t="s">
        <v>236</v>
      </c>
      <c r="E231" s="27">
        <v>6455</v>
      </c>
      <c r="F231" s="28">
        <f>VLOOKUP(D231,[1]Sammenlignbare!$D$17:$F$241,3,FALSE)</f>
        <v>6519</v>
      </c>
      <c r="G231" s="62">
        <v>-64</v>
      </c>
      <c r="H231" s="27">
        <v>172</v>
      </c>
      <c r="I231" s="20">
        <v>2294</v>
      </c>
      <c r="J231" s="28">
        <v>3989</v>
      </c>
      <c r="K231" s="27">
        <v>180</v>
      </c>
      <c r="L231" s="20">
        <v>2068</v>
      </c>
      <c r="M231" s="28">
        <v>4271</v>
      </c>
      <c r="N231" s="20"/>
      <c r="O231" s="20"/>
    </row>
    <row r="232" spans="3:15" x14ac:dyDescent="0.35">
      <c r="C232" s="25" t="s">
        <v>220</v>
      </c>
      <c r="D232" s="25" t="s">
        <v>237</v>
      </c>
      <c r="E232" s="27">
        <v>5870</v>
      </c>
      <c r="F232" s="28">
        <f>VLOOKUP(D232,[1]Sammenlignbare!$D$17:$F$241,3,FALSE)</f>
        <v>5916</v>
      </c>
      <c r="G232" s="62">
        <v>-46</v>
      </c>
      <c r="H232" s="27">
        <v>42</v>
      </c>
      <c r="I232" s="20">
        <v>3101</v>
      </c>
      <c r="J232" s="28">
        <v>2727</v>
      </c>
      <c r="K232" s="27">
        <v>58</v>
      </c>
      <c r="L232" s="20">
        <v>2943</v>
      </c>
      <c r="M232" s="28">
        <v>2915</v>
      </c>
      <c r="N232" s="20"/>
      <c r="O232" s="20"/>
    </row>
    <row r="233" spans="3:15" x14ac:dyDescent="0.35">
      <c r="C233" s="25" t="s">
        <v>220</v>
      </c>
      <c r="D233" s="25" t="s">
        <v>238</v>
      </c>
      <c r="E233" s="27">
        <v>5851</v>
      </c>
      <c r="F233" s="28">
        <f>VLOOKUP(D233,[1]Sammenlignbare!$D$17:$F$241,3,FALSE)</f>
        <v>5871</v>
      </c>
      <c r="G233" s="62">
        <v>-20</v>
      </c>
      <c r="H233" s="27">
        <v>62</v>
      </c>
      <c r="I233" s="20">
        <v>1760</v>
      </c>
      <c r="J233" s="28">
        <v>4029</v>
      </c>
      <c r="K233" s="27">
        <v>60</v>
      </c>
      <c r="L233" s="20">
        <v>1392</v>
      </c>
      <c r="M233" s="28">
        <v>4419</v>
      </c>
      <c r="N233" s="20"/>
      <c r="O233" s="20"/>
    </row>
    <row r="234" spans="3:15" x14ac:dyDescent="0.35">
      <c r="C234" s="25" t="s">
        <v>220</v>
      </c>
      <c r="D234" s="25" t="s">
        <v>239</v>
      </c>
      <c r="E234" s="27">
        <v>5766</v>
      </c>
      <c r="F234" s="28">
        <f>VLOOKUP(D234,[1]Sammenlignbare!$D$17:$F$241,3,FALSE)</f>
        <v>5936</v>
      </c>
      <c r="G234" s="62">
        <v>-170</v>
      </c>
      <c r="H234" s="27">
        <v>50</v>
      </c>
      <c r="I234" s="20">
        <v>1952</v>
      </c>
      <c r="J234" s="28">
        <v>3764</v>
      </c>
      <c r="K234" s="27">
        <v>72</v>
      </c>
      <c r="L234" s="20">
        <v>1803</v>
      </c>
      <c r="M234" s="28">
        <v>4061</v>
      </c>
      <c r="N234" s="20"/>
      <c r="O234" s="20"/>
    </row>
    <row r="235" spans="3:15" x14ac:dyDescent="0.35">
      <c r="C235" s="25" t="s">
        <v>220</v>
      </c>
      <c r="D235" s="25" t="s">
        <v>240</v>
      </c>
      <c r="E235" s="59">
        <v>3568</v>
      </c>
      <c r="F235" s="28">
        <f>VLOOKUP(D235,[1]Sammenlignbare!$D$17:$F$241,3,FALSE)</f>
        <v>3621</v>
      </c>
      <c r="G235" s="62">
        <v>-53</v>
      </c>
      <c r="H235" s="59">
        <v>41</v>
      </c>
      <c r="I235" s="1">
        <v>1123</v>
      </c>
      <c r="J235" s="64">
        <v>2404</v>
      </c>
      <c r="K235" s="27">
        <v>73</v>
      </c>
      <c r="L235" s="20">
        <v>1045</v>
      </c>
      <c r="M235" s="28">
        <v>2503</v>
      </c>
      <c r="N235" s="20"/>
      <c r="O235" s="20"/>
    </row>
    <row r="236" spans="3:15" x14ac:dyDescent="0.35">
      <c r="C236" s="25" t="s">
        <v>220</v>
      </c>
      <c r="D236" s="25" t="s">
        <v>241</v>
      </c>
      <c r="E236" s="59">
        <v>3451</v>
      </c>
      <c r="F236" s="28">
        <f>VLOOKUP(D236,[1]Sammenlignbare!$D$17:$F$241,3,FALSE)</f>
        <v>3581</v>
      </c>
      <c r="G236" s="62">
        <v>-130</v>
      </c>
      <c r="H236" s="59">
        <v>16</v>
      </c>
      <c r="I236" s="1">
        <v>2186</v>
      </c>
      <c r="J236" s="64">
        <v>1249</v>
      </c>
      <c r="K236" s="27">
        <v>35</v>
      </c>
      <c r="L236" s="20">
        <v>2162</v>
      </c>
      <c r="M236" s="28">
        <v>1384</v>
      </c>
      <c r="N236" s="20"/>
      <c r="O236" s="20"/>
    </row>
    <row r="237" spans="3:15" x14ac:dyDescent="0.35">
      <c r="C237" s="25" t="s">
        <v>220</v>
      </c>
      <c r="D237" s="25" t="s">
        <v>242</v>
      </c>
      <c r="E237" s="59">
        <v>2570</v>
      </c>
      <c r="F237" s="28">
        <f>VLOOKUP(D237,[1]Sammenlignbare!$D$17:$F$241,3,FALSE)</f>
        <v>2663</v>
      </c>
      <c r="G237" s="62">
        <v>-93</v>
      </c>
      <c r="H237" s="59">
        <v>38</v>
      </c>
      <c r="I237" s="1">
        <v>987</v>
      </c>
      <c r="J237" s="64">
        <v>1545</v>
      </c>
      <c r="K237" s="27">
        <v>62</v>
      </c>
      <c r="L237" s="20">
        <v>949</v>
      </c>
      <c r="M237" s="28">
        <v>1652</v>
      </c>
      <c r="N237" s="20"/>
      <c r="O237" s="20"/>
    </row>
    <row r="238" spans="3:15" x14ac:dyDescent="0.35">
      <c r="C238" s="25" t="s">
        <v>220</v>
      </c>
      <c r="D238" s="25" t="s">
        <v>243</v>
      </c>
      <c r="E238" s="59">
        <v>2456</v>
      </c>
      <c r="F238" s="28">
        <f>VLOOKUP(D238,[1]Sammenlignbare!$D$17:$F$241,3,FALSE)</f>
        <v>2503</v>
      </c>
      <c r="G238" s="62">
        <v>-47</v>
      </c>
      <c r="H238" s="59">
        <v>36</v>
      </c>
      <c r="I238" s="1">
        <v>1045</v>
      </c>
      <c r="J238" s="64">
        <v>1375</v>
      </c>
      <c r="K238" s="27">
        <v>55</v>
      </c>
      <c r="L238" s="20">
        <v>962</v>
      </c>
      <c r="M238" s="28">
        <v>1486</v>
      </c>
      <c r="N238" s="20"/>
      <c r="O238" s="20"/>
    </row>
    <row r="239" spans="3:15" x14ac:dyDescent="0.35">
      <c r="C239" s="25" t="s">
        <v>220</v>
      </c>
      <c r="D239" s="25" t="s">
        <v>244</v>
      </c>
      <c r="E239" s="59">
        <v>2427</v>
      </c>
      <c r="F239" s="28">
        <f>VLOOKUP(D239,[1]Sammenlignbare!$D$17:$F$241,3,FALSE)</f>
        <v>2490</v>
      </c>
      <c r="G239" s="62">
        <v>-63</v>
      </c>
      <c r="H239" s="59">
        <v>15</v>
      </c>
      <c r="I239" s="1">
        <v>1255</v>
      </c>
      <c r="J239" s="64">
        <v>1157</v>
      </c>
      <c r="K239" s="27">
        <v>28</v>
      </c>
      <c r="L239" s="20">
        <v>1222</v>
      </c>
      <c r="M239" s="28">
        <v>1240</v>
      </c>
      <c r="N239" s="20"/>
      <c r="O239" s="20"/>
    </row>
    <row r="240" spans="3:15" x14ac:dyDescent="0.35">
      <c r="C240" s="25" t="s">
        <v>220</v>
      </c>
      <c r="D240" s="25" t="s">
        <v>245</v>
      </c>
      <c r="E240" s="59">
        <v>2345</v>
      </c>
      <c r="F240" s="28">
        <f>VLOOKUP(D240,[1]Sammenlignbare!$D$17:$F$241,3,FALSE)</f>
        <v>2572</v>
      </c>
      <c r="G240" s="62">
        <v>-227</v>
      </c>
      <c r="H240" s="59">
        <v>36</v>
      </c>
      <c r="I240" s="1">
        <v>733</v>
      </c>
      <c r="J240" s="64">
        <v>1576</v>
      </c>
      <c r="K240" s="27">
        <v>77</v>
      </c>
      <c r="L240" s="20">
        <v>712</v>
      </c>
      <c r="M240" s="28">
        <v>1783</v>
      </c>
      <c r="N240" s="20"/>
      <c r="O240" s="20"/>
    </row>
    <row r="241" spans="3:15" x14ac:dyDescent="0.35">
      <c r="C241" s="26" t="s">
        <v>220</v>
      </c>
      <c r="D241" s="26" t="s">
        <v>246</v>
      </c>
      <c r="E241" s="60">
        <v>1974</v>
      </c>
      <c r="F241" s="32">
        <f>VLOOKUP(D241,[1]Sammenlignbare!$D$17:$F$241,3,FALSE)</f>
        <v>2086</v>
      </c>
      <c r="G241" s="63">
        <v>-112</v>
      </c>
      <c r="H241" s="60">
        <v>26</v>
      </c>
      <c r="I241" s="65">
        <v>627</v>
      </c>
      <c r="J241" s="66">
        <v>1321</v>
      </c>
      <c r="K241" s="29">
        <v>37</v>
      </c>
      <c r="L241" s="30">
        <v>593</v>
      </c>
      <c r="M241" s="32">
        <v>1456</v>
      </c>
      <c r="N241" s="20"/>
      <c r="O241" s="20"/>
    </row>
    <row r="243" spans="3:15" x14ac:dyDescent="0.35">
      <c r="E243" s="20"/>
      <c r="F243" s="20"/>
    </row>
    <row r="244" spans="3:15" x14ac:dyDescent="0.35">
      <c r="E244" s="20"/>
    </row>
    <row r="245" spans="3:15" x14ac:dyDescent="0.35">
      <c r="E245" s="20"/>
    </row>
    <row r="246" spans="3:15" x14ac:dyDescent="0.35">
      <c r="E246" s="20"/>
    </row>
  </sheetData>
  <mergeCells count="4">
    <mergeCell ref="E14:F14"/>
    <mergeCell ref="C6:L8"/>
    <mergeCell ref="H14:J14"/>
    <mergeCell ref="K14:M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B254-E878-487A-8672-0D55811009FF}">
  <dimension ref="A1:M35"/>
  <sheetViews>
    <sheetView showRowColHeaders="0" zoomScaleNormal="100" workbookViewId="0"/>
  </sheetViews>
  <sheetFormatPr baseColWidth="10" defaultColWidth="10.81640625" defaultRowHeight="14.5" x14ac:dyDescent="0.35"/>
  <cols>
    <col min="1" max="1" width="0.54296875" style="1" customWidth="1"/>
    <col min="2" max="2" width="0.453125" style="2" customWidth="1"/>
    <col min="3" max="3" width="16.81640625" style="1" bestFit="1" customWidth="1"/>
    <col min="4" max="4" width="34.453125" style="1" bestFit="1" customWidth="1"/>
    <col min="5" max="16384" width="10.81640625" style="1"/>
  </cols>
  <sheetData>
    <row r="1" spans="1:13" ht="6.65" customHeight="1" x14ac:dyDescent="0.35">
      <c r="B1" s="1"/>
    </row>
    <row r="2" spans="1:13" ht="18" customHeight="1" x14ac:dyDescent="0.35">
      <c r="B2" s="1"/>
    </row>
    <row r="3" spans="1:13" ht="2.1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.15" customHeight="1" x14ac:dyDescent="0.3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.5" customHeight="1" x14ac:dyDescent="0.35">
      <c r="B6" s="3"/>
      <c r="C6" s="81" t="s">
        <v>0</v>
      </c>
      <c r="D6" s="81"/>
      <c r="E6" s="81"/>
      <c r="F6" s="81"/>
      <c r="G6" s="81"/>
      <c r="H6" s="81"/>
      <c r="I6" s="81"/>
      <c r="J6" s="81"/>
      <c r="K6" s="81"/>
      <c r="L6" s="81"/>
      <c r="M6" s="2"/>
    </row>
    <row r="7" spans="1:13" ht="2.15" customHeight="1" x14ac:dyDescent="0.35">
      <c r="B7" s="3"/>
      <c r="C7" s="81"/>
      <c r="D7" s="81"/>
      <c r="E7" s="81"/>
      <c r="F7" s="81"/>
      <c r="G7" s="81"/>
      <c r="H7" s="81"/>
      <c r="I7" s="81"/>
      <c r="J7" s="81"/>
      <c r="K7" s="81"/>
      <c r="L7" s="81"/>
      <c r="M7" s="2"/>
    </row>
    <row r="8" spans="1:13" ht="14.5" customHeight="1" x14ac:dyDescent="0.35">
      <c r="B8" s="3"/>
      <c r="C8" s="81"/>
      <c r="D8" s="81"/>
      <c r="E8" s="81"/>
      <c r="F8" s="81"/>
      <c r="G8" s="81"/>
      <c r="H8" s="81"/>
      <c r="I8" s="81"/>
      <c r="J8" s="81"/>
      <c r="K8" s="81"/>
      <c r="L8" s="81"/>
      <c r="M8" s="2"/>
    </row>
    <row r="9" spans="1:13" ht="2.15" customHeight="1" x14ac:dyDescent="0.35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5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.15" customHeight="1" x14ac:dyDescent="0.35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5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.5" customHeigh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7" customHeight="1" x14ac:dyDescent="0.35">
      <c r="B14" s="3"/>
      <c r="C14" s="94" t="s">
        <v>247</v>
      </c>
      <c r="D14" s="95"/>
      <c r="E14" s="95"/>
      <c r="F14" s="95"/>
      <c r="G14" s="95"/>
      <c r="H14" s="95"/>
      <c r="I14" s="95"/>
      <c r="J14" s="95"/>
      <c r="K14" s="95"/>
      <c r="L14" s="95"/>
      <c r="M14" s="96"/>
    </row>
    <row r="15" spans="1:13" s="7" customFormat="1" ht="26.5" customHeight="1" x14ac:dyDescent="0.35">
      <c r="A15" s="1"/>
      <c r="B15" s="2"/>
      <c r="C15" s="90"/>
      <c r="D15" s="91"/>
      <c r="E15" s="85" t="s">
        <v>1</v>
      </c>
      <c r="F15" s="86"/>
      <c r="G15" s="72" t="s">
        <v>2</v>
      </c>
      <c r="H15" s="87" t="s">
        <v>3</v>
      </c>
      <c r="I15" s="88"/>
      <c r="J15" s="89"/>
      <c r="K15" s="87" t="s">
        <v>4</v>
      </c>
      <c r="L15" s="88"/>
      <c r="M15" s="89"/>
    </row>
    <row r="16" spans="1:13" ht="1" customHeight="1" x14ac:dyDescent="0.35">
      <c r="C16" s="3"/>
      <c r="D16" s="3"/>
      <c r="E16" s="10"/>
      <c r="F16" s="5"/>
      <c r="G16" s="11"/>
      <c r="H16" s="11"/>
      <c r="I16" s="6"/>
      <c r="J16" s="12"/>
      <c r="K16" s="11"/>
      <c r="L16" s="6"/>
      <c r="M16" s="12"/>
    </row>
    <row r="17" spans="2:13" s="8" customFormat="1" ht="29" x14ac:dyDescent="0.35">
      <c r="B17" s="9"/>
      <c r="C17" s="13" t="s">
        <v>5</v>
      </c>
      <c r="D17" s="13" t="s">
        <v>6</v>
      </c>
      <c r="E17" s="15" t="s">
        <v>3</v>
      </c>
      <c r="F17" s="16" t="s">
        <v>4</v>
      </c>
      <c r="G17" s="15" t="s">
        <v>7</v>
      </c>
      <c r="H17" s="15" t="s">
        <v>8</v>
      </c>
      <c r="I17" s="18" t="s">
        <v>9</v>
      </c>
      <c r="J17" s="19" t="s">
        <v>10</v>
      </c>
      <c r="K17" s="17" t="s">
        <v>8</v>
      </c>
      <c r="L17" s="18" t="s">
        <v>9</v>
      </c>
      <c r="M17" s="19" t="s">
        <v>10</v>
      </c>
    </row>
    <row r="18" spans="2:13" x14ac:dyDescent="0.35">
      <c r="C18" s="21" t="s">
        <v>28</v>
      </c>
      <c r="D18" s="48" t="s">
        <v>248</v>
      </c>
      <c r="E18" s="22">
        <v>1452</v>
      </c>
      <c r="F18" s="42"/>
      <c r="G18" s="44"/>
      <c r="H18" s="22">
        <v>0</v>
      </c>
      <c r="I18" s="23">
        <v>1452</v>
      </c>
      <c r="J18" s="24">
        <v>0</v>
      </c>
      <c r="K18" s="44"/>
      <c r="L18" s="42"/>
      <c r="M18" s="43"/>
    </row>
    <row r="19" spans="2:13" x14ac:dyDescent="0.35">
      <c r="C19" s="21" t="s">
        <v>28</v>
      </c>
      <c r="D19" s="48" t="s">
        <v>249</v>
      </c>
      <c r="E19" s="22">
        <v>1359</v>
      </c>
      <c r="F19" s="42"/>
      <c r="G19" s="44"/>
      <c r="H19" s="22">
        <v>0</v>
      </c>
      <c r="I19" s="23">
        <v>1359</v>
      </c>
      <c r="J19" s="24">
        <v>0</v>
      </c>
      <c r="K19" s="44"/>
      <c r="L19" s="42"/>
      <c r="M19" s="43"/>
    </row>
    <row r="20" spans="2:13" ht="4" customHeight="1" x14ac:dyDescent="0.35">
      <c r="C20" s="3"/>
      <c r="D20" s="3"/>
      <c r="E20" s="3"/>
      <c r="F20" s="3"/>
      <c r="G20" s="3"/>
      <c r="H20" s="3"/>
      <c r="I20" s="3"/>
      <c r="J20" s="3"/>
      <c r="K20" s="3"/>
      <c r="L20" s="3"/>
      <c r="M20" s="75"/>
    </row>
    <row r="21" spans="2:13" ht="27" customHeight="1" x14ac:dyDescent="0.35">
      <c r="B21" s="3"/>
      <c r="C21" s="97" t="s">
        <v>250</v>
      </c>
      <c r="D21" s="98"/>
      <c r="E21" s="98"/>
      <c r="F21" s="98"/>
      <c r="G21" s="98"/>
      <c r="H21" s="98"/>
      <c r="I21" s="98"/>
      <c r="J21" s="98"/>
      <c r="K21" s="98"/>
      <c r="L21" s="98"/>
      <c r="M21" s="99"/>
    </row>
    <row r="22" spans="2:13" ht="29" x14ac:dyDescent="0.35">
      <c r="C22" s="92"/>
      <c r="D22" s="93"/>
      <c r="E22" s="79" t="s">
        <v>1</v>
      </c>
      <c r="F22" s="80"/>
      <c r="G22" s="14" t="s">
        <v>2</v>
      </c>
      <c r="H22" s="82" t="s">
        <v>3</v>
      </c>
      <c r="I22" s="83"/>
      <c r="J22" s="84"/>
      <c r="K22" s="82" t="s">
        <v>4</v>
      </c>
      <c r="L22" s="83"/>
      <c r="M22" s="84"/>
    </row>
    <row r="23" spans="2:13" ht="1" customHeight="1" x14ac:dyDescent="0.35">
      <c r="C23" s="3"/>
      <c r="D23" s="3"/>
      <c r="E23" s="10"/>
      <c r="F23" s="5"/>
      <c r="G23" s="11"/>
      <c r="H23" s="11"/>
      <c r="I23" s="6"/>
      <c r="J23" s="12"/>
      <c r="K23" s="11"/>
      <c r="L23" s="6"/>
      <c r="M23" s="12"/>
    </row>
    <row r="24" spans="2:13" ht="29" x14ac:dyDescent="0.35">
      <c r="C24" s="53" t="s">
        <v>5</v>
      </c>
      <c r="D24" s="53" t="s">
        <v>6</v>
      </c>
      <c r="E24" s="54" t="s">
        <v>3</v>
      </c>
      <c r="F24" s="58" t="s">
        <v>4</v>
      </c>
      <c r="G24" s="61" t="s">
        <v>7</v>
      </c>
      <c r="H24" s="55" t="s">
        <v>8</v>
      </c>
      <c r="I24" s="56" t="s">
        <v>9</v>
      </c>
      <c r="J24" s="56" t="s">
        <v>10</v>
      </c>
      <c r="K24" s="55" t="s">
        <v>8</v>
      </c>
      <c r="L24" s="56" t="s">
        <v>9</v>
      </c>
      <c r="M24" s="57" t="s">
        <v>10</v>
      </c>
    </row>
    <row r="25" spans="2:13" x14ac:dyDescent="0.35">
      <c r="C25" s="48" t="s">
        <v>45</v>
      </c>
      <c r="D25" s="48" t="s">
        <v>257</v>
      </c>
      <c r="E25" s="22">
        <v>3786</v>
      </c>
      <c r="F25" s="43"/>
      <c r="G25" s="74"/>
      <c r="H25" s="21">
        <v>98</v>
      </c>
      <c r="I25" s="77">
        <v>837</v>
      </c>
      <c r="J25" s="23">
        <v>2851</v>
      </c>
      <c r="K25" s="44"/>
      <c r="L25" s="42"/>
      <c r="M25" s="43"/>
    </row>
    <row r="26" spans="2:13" x14ac:dyDescent="0.35">
      <c r="C26" s="38" t="s">
        <v>84</v>
      </c>
      <c r="D26" s="38" t="s">
        <v>251</v>
      </c>
      <c r="E26" s="33">
        <v>6051</v>
      </c>
      <c r="F26" s="46"/>
      <c r="G26" s="73"/>
      <c r="H26" s="33">
        <v>0</v>
      </c>
      <c r="I26" s="34">
        <v>6051</v>
      </c>
      <c r="J26" s="34">
        <v>0</v>
      </c>
      <c r="K26" s="47"/>
      <c r="L26" s="45"/>
      <c r="M26" s="46"/>
    </row>
    <row r="27" spans="2:13" x14ac:dyDescent="0.35">
      <c r="C27" s="26" t="s">
        <v>84</v>
      </c>
      <c r="D27" s="26" t="s">
        <v>252</v>
      </c>
      <c r="E27" s="29">
        <v>2459</v>
      </c>
      <c r="F27" s="31"/>
      <c r="G27" s="71"/>
      <c r="H27" s="29">
        <v>0</v>
      </c>
      <c r="I27" s="30">
        <v>2459</v>
      </c>
      <c r="J27" s="30">
        <v>0</v>
      </c>
      <c r="K27" s="36"/>
      <c r="L27" s="37"/>
      <c r="M27" s="31"/>
    </row>
    <row r="28" spans="2:13" x14ac:dyDescent="0.35">
      <c r="C28" s="48" t="s">
        <v>120</v>
      </c>
      <c r="D28" s="48" t="s">
        <v>253</v>
      </c>
      <c r="E28" s="22">
        <v>2316</v>
      </c>
      <c r="F28" s="43"/>
      <c r="G28" s="74"/>
      <c r="H28" s="22">
        <v>0</v>
      </c>
      <c r="I28" s="23">
        <v>2238</v>
      </c>
      <c r="J28" s="23">
        <v>78</v>
      </c>
      <c r="K28" s="44"/>
      <c r="L28" s="42"/>
      <c r="M28" s="43"/>
    </row>
    <row r="29" spans="2:13" x14ac:dyDescent="0.35">
      <c r="C29" s="38" t="s">
        <v>139</v>
      </c>
      <c r="D29" s="38" t="s">
        <v>254</v>
      </c>
      <c r="E29" s="33">
        <v>4199</v>
      </c>
      <c r="F29" s="46"/>
      <c r="G29" s="73"/>
      <c r="H29" s="33">
        <v>130</v>
      </c>
      <c r="I29" s="34">
        <v>2034</v>
      </c>
      <c r="J29" s="34">
        <v>2035</v>
      </c>
      <c r="K29" s="47"/>
      <c r="L29" s="45"/>
      <c r="M29" s="46"/>
    </row>
    <row r="30" spans="2:13" x14ac:dyDescent="0.35">
      <c r="C30" s="25" t="s">
        <v>139</v>
      </c>
      <c r="D30" s="25" t="s">
        <v>255</v>
      </c>
      <c r="E30" s="27">
        <v>2048</v>
      </c>
      <c r="F30" s="39"/>
      <c r="G30" s="70"/>
      <c r="H30" s="27">
        <v>0</v>
      </c>
      <c r="I30" s="20">
        <v>2048</v>
      </c>
      <c r="J30" s="20">
        <v>0</v>
      </c>
      <c r="K30" s="40"/>
      <c r="L30" s="41"/>
      <c r="M30" s="39"/>
    </row>
    <row r="31" spans="2:13" x14ac:dyDescent="0.35">
      <c r="C31" s="26" t="s">
        <v>139</v>
      </c>
      <c r="D31" s="26" t="s">
        <v>256</v>
      </c>
      <c r="E31" s="29">
        <v>979</v>
      </c>
      <c r="F31" s="31"/>
      <c r="G31" s="71"/>
      <c r="H31" s="29">
        <v>0</v>
      </c>
      <c r="I31" s="30">
        <v>979</v>
      </c>
      <c r="J31" s="30">
        <v>0</v>
      </c>
      <c r="K31" s="36"/>
      <c r="L31" s="37"/>
      <c r="M31" s="31"/>
    </row>
    <row r="35" spans="5:5" x14ac:dyDescent="0.35">
      <c r="E35" s="20"/>
    </row>
  </sheetData>
  <mergeCells count="11">
    <mergeCell ref="C6:L8"/>
    <mergeCell ref="E15:F15"/>
    <mergeCell ref="H15:J15"/>
    <mergeCell ref="K15:M15"/>
    <mergeCell ref="E22:F22"/>
    <mergeCell ref="H22:J22"/>
    <mergeCell ref="K22:M22"/>
    <mergeCell ref="C15:D15"/>
    <mergeCell ref="C22:D22"/>
    <mergeCell ref="C14:M14"/>
    <mergeCell ref="C21:M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56AE-627C-43B1-9444-DF110C9576A3}">
  <dimension ref="A1:M19"/>
  <sheetViews>
    <sheetView showRowColHeaders="0" workbookViewId="0"/>
  </sheetViews>
  <sheetFormatPr baseColWidth="10" defaultColWidth="10.81640625" defaultRowHeight="14.5" x14ac:dyDescent="0.35"/>
  <cols>
    <col min="1" max="1" width="0.54296875" style="1" customWidth="1"/>
    <col min="2" max="2" width="0.453125" style="2" customWidth="1"/>
    <col min="3" max="3" width="10.81640625" style="1"/>
    <col min="4" max="4" width="34.453125" style="1" bestFit="1" customWidth="1"/>
    <col min="5" max="16384" width="10.81640625" style="1"/>
  </cols>
  <sheetData>
    <row r="1" spans="1:13" ht="6.65" customHeight="1" x14ac:dyDescent="0.35">
      <c r="B1" s="1"/>
    </row>
    <row r="2" spans="1:13" ht="18" customHeight="1" x14ac:dyDescent="0.35">
      <c r="B2" s="1"/>
    </row>
    <row r="3" spans="1:13" ht="2.1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.15" customHeight="1" x14ac:dyDescent="0.3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.5" customHeight="1" x14ac:dyDescent="0.35">
      <c r="B6" s="3"/>
      <c r="C6" s="81" t="s">
        <v>0</v>
      </c>
      <c r="D6" s="81"/>
      <c r="E6" s="81"/>
      <c r="F6" s="81"/>
      <c r="G6" s="81"/>
      <c r="H6" s="81"/>
      <c r="I6" s="81"/>
      <c r="J6" s="81"/>
      <c r="K6" s="81"/>
      <c r="L6" s="81"/>
      <c r="M6" s="2"/>
    </row>
    <row r="7" spans="1:13" ht="2.15" customHeight="1" x14ac:dyDescent="0.35">
      <c r="B7" s="3"/>
      <c r="C7" s="81"/>
      <c r="D7" s="81"/>
      <c r="E7" s="81"/>
      <c r="F7" s="81"/>
      <c r="G7" s="81"/>
      <c r="H7" s="81"/>
      <c r="I7" s="81"/>
      <c r="J7" s="81"/>
      <c r="K7" s="81"/>
      <c r="L7" s="81"/>
      <c r="M7" s="2"/>
    </row>
    <row r="8" spans="1:13" ht="14.5" customHeight="1" x14ac:dyDescent="0.35">
      <c r="B8" s="3"/>
      <c r="C8" s="81"/>
      <c r="D8" s="81"/>
      <c r="E8" s="81"/>
      <c r="F8" s="81"/>
      <c r="G8" s="81"/>
      <c r="H8" s="81"/>
      <c r="I8" s="81"/>
      <c r="J8" s="81"/>
      <c r="K8" s="81"/>
      <c r="L8" s="81"/>
      <c r="M8" s="2"/>
    </row>
    <row r="9" spans="1:13" ht="2.15" customHeight="1" x14ac:dyDescent="0.35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5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.15" customHeight="1" x14ac:dyDescent="0.35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5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.5" customHeigh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7" customFormat="1" ht="26.5" customHeight="1" x14ac:dyDescent="0.35">
      <c r="A14" s="1"/>
      <c r="B14" s="2"/>
      <c r="C14" s="68"/>
      <c r="D14" s="69"/>
      <c r="E14" s="79" t="s">
        <v>1</v>
      </c>
      <c r="F14" s="100"/>
      <c r="G14" s="14" t="s">
        <v>2</v>
      </c>
      <c r="H14" s="82" t="s">
        <v>3</v>
      </c>
      <c r="I14" s="83"/>
      <c r="J14" s="84"/>
      <c r="K14" s="82" t="s">
        <v>4</v>
      </c>
      <c r="L14" s="83"/>
      <c r="M14" s="84"/>
    </row>
    <row r="15" spans="1:13" ht="1" customHeight="1" x14ac:dyDescent="0.35">
      <c r="C15" s="3"/>
      <c r="D15" s="3"/>
      <c r="E15" s="5"/>
      <c r="F15" s="5"/>
      <c r="G15" s="6"/>
      <c r="H15" s="6"/>
      <c r="I15" s="6"/>
      <c r="J15" s="6"/>
      <c r="K15" s="6"/>
      <c r="L15" s="6"/>
      <c r="M15" s="6"/>
    </row>
    <row r="16" spans="1:13" s="8" customFormat="1" ht="29" x14ac:dyDescent="0.35">
      <c r="B16" s="9"/>
      <c r="C16" s="13" t="s">
        <v>5</v>
      </c>
      <c r="D16" s="13" t="s">
        <v>6</v>
      </c>
      <c r="E16" s="15" t="s">
        <v>3</v>
      </c>
      <c r="F16" s="16" t="s">
        <v>4</v>
      </c>
      <c r="G16" s="15" t="s">
        <v>7</v>
      </c>
      <c r="H16" s="17" t="s">
        <v>8</v>
      </c>
      <c r="I16" s="18" t="s">
        <v>9</v>
      </c>
      <c r="J16" s="19" t="s">
        <v>10</v>
      </c>
      <c r="K16" s="17" t="s">
        <v>8</v>
      </c>
      <c r="L16" s="18" t="s">
        <v>9</v>
      </c>
      <c r="M16" s="19" t="s">
        <v>10</v>
      </c>
    </row>
    <row r="17" spans="3:13" x14ac:dyDescent="0.35">
      <c r="C17" s="38" t="s">
        <v>84</v>
      </c>
      <c r="D17" s="38" t="s">
        <v>258</v>
      </c>
      <c r="E17" s="33">
        <v>251528</v>
      </c>
      <c r="F17" s="34">
        <v>255001</v>
      </c>
      <c r="G17" s="33">
        <v>-3473</v>
      </c>
      <c r="H17" s="33">
        <v>1375</v>
      </c>
      <c r="I17" s="34">
        <v>134147</v>
      </c>
      <c r="J17" s="35">
        <v>116006</v>
      </c>
      <c r="K17" s="33">
        <v>1562</v>
      </c>
      <c r="L17" s="34">
        <v>130209</v>
      </c>
      <c r="M17" s="35">
        <v>123230</v>
      </c>
    </row>
    <row r="18" spans="3:13" x14ac:dyDescent="0.35">
      <c r="C18" s="26" t="s">
        <v>84</v>
      </c>
      <c r="D18" s="26" t="s">
        <v>259</v>
      </c>
      <c r="E18" s="29">
        <v>32505</v>
      </c>
      <c r="F18" s="30">
        <v>38577</v>
      </c>
      <c r="G18" s="29">
        <v>-6072</v>
      </c>
      <c r="H18" s="29">
        <v>23358</v>
      </c>
      <c r="I18" s="30">
        <v>3715</v>
      </c>
      <c r="J18" s="32">
        <v>5432</v>
      </c>
      <c r="K18" s="29">
        <v>27612</v>
      </c>
      <c r="L18" s="30">
        <v>5129</v>
      </c>
      <c r="M18" s="32">
        <v>5836</v>
      </c>
    </row>
    <row r="19" spans="3:13" x14ac:dyDescent="0.35">
      <c r="C19" s="48" t="s">
        <v>182</v>
      </c>
      <c r="D19" s="48" t="s">
        <v>260</v>
      </c>
      <c r="E19" s="22">
        <v>26108</v>
      </c>
      <c r="F19" s="23">
        <v>26085</v>
      </c>
      <c r="G19" s="22">
        <v>23</v>
      </c>
      <c r="H19" s="22">
        <v>0</v>
      </c>
      <c r="I19" s="23">
        <v>26108</v>
      </c>
      <c r="J19" s="24">
        <v>0</v>
      </c>
      <c r="K19" s="22">
        <v>0</v>
      </c>
      <c r="L19" s="23">
        <v>26085</v>
      </c>
      <c r="M19" s="24">
        <v>0</v>
      </c>
    </row>
  </sheetData>
  <mergeCells count="4">
    <mergeCell ref="C6:L8"/>
    <mergeCell ref="E14:F14"/>
    <mergeCell ref="H14:J14"/>
    <mergeCell ref="K14:M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C4B9-CCCE-43CA-AF96-7BEEE58ECCB0}">
  <dimension ref="A1:M17"/>
  <sheetViews>
    <sheetView showRowColHeaders="0" workbookViewId="0"/>
  </sheetViews>
  <sheetFormatPr baseColWidth="10" defaultColWidth="10.81640625" defaultRowHeight="14.5" x14ac:dyDescent="0.35"/>
  <cols>
    <col min="1" max="1" width="0.54296875" style="1" customWidth="1"/>
    <col min="2" max="2" width="0.453125" style="2" customWidth="1"/>
    <col min="3" max="3" width="10.81640625" style="1"/>
    <col min="4" max="4" width="34.453125" style="1" bestFit="1" customWidth="1"/>
    <col min="5" max="16384" width="10.81640625" style="1"/>
  </cols>
  <sheetData>
    <row r="1" spans="1:13" ht="6.65" customHeight="1" x14ac:dyDescent="0.35">
      <c r="B1" s="1"/>
    </row>
    <row r="2" spans="1:13" ht="18" customHeight="1" x14ac:dyDescent="0.35">
      <c r="B2" s="1"/>
    </row>
    <row r="3" spans="1:13" ht="2.1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.15" customHeight="1" x14ac:dyDescent="0.3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.5" customHeight="1" x14ac:dyDescent="0.35">
      <c r="B6" s="3"/>
      <c r="C6" s="81" t="s">
        <v>0</v>
      </c>
      <c r="D6" s="81"/>
      <c r="E6" s="81"/>
      <c r="F6" s="81"/>
      <c r="G6" s="81"/>
      <c r="H6" s="81"/>
      <c r="I6" s="81"/>
      <c r="J6" s="81"/>
      <c r="K6" s="81"/>
      <c r="L6" s="81"/>
      <c r="M6" s="2"/>
    </row>
    <row r="7" spans="1:13" ht="2.15" customHeight="1" x14ac:dyDescent="0.35">
      <c r="B7" s="3"/>
      <c r="C7" s="81"/>
      <c r="D7" s="81"/>
      <c r="E7" s="81"/>
      <c r="F7" s="81"/>
      <c r="G7" s="81"/>
      <c r="H7" s="81"/>
      <c r="I7" s="81"/>
      <c r="J7" s="81"/>
      <c r="K7" s="81"/>
      <c r="L7" s="81"/>
      <c r="M7" s="2"/>
    </row>
    <row r="8" spans="1:13" ht="14.5" customHeight="1" x14ac:dyDescent="0.35">
      <c r="B8" s="3"/>
      <c r="C8" s="81"/>
      <c r="D8" s="81"/>
      <c r="E8" s="81"/>
      <c r="F8" s="81"/>
      <c r="G8" s="81"/>
      <c r="H8" s="81"/>
      <c r="I8" s="81"/>
      <c r="J8" s="81"/>
      <c r="K8" s="81"/>
      <c r="L8" s="81"/>
      <c r="M8" s="2"/>
    </row>
    <row r="9" spans="1:13" ht="2.15" customHeight="1" x14ac:dyDescent="0.35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5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.15" customHeight="1" x14ac:dyDescent="0.35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5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.5" customHeigh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7" customFormat="1" ht="26.5" customHeight="1" x14ac:dyDescent="0.35">
      <c r="A14" s="1"/>
      <c r="B14" s="2"/>
      <c r="C14" s="68"/>
      <c r="D14" s="69"/>
      <c r="E14" s="79" t="s">
        <v>1</v>
      </c>
      <c r="F14" s="100"/>
      <c r="G14" s="14" t="s">
        <v>2</v>
      </c>
      <c r="H14" s="82" t="s">
        <v>3</v>
      </c>
      <c r="I14" s="83"/>
      <c r="J14" s="84"/>
      <c r="K14" s="82" t="s">
        <v>4</v>
      </c>
      <c r="L14" s="83"/>
      <c r="M14" s="84"/>
    </row>
    <row r="15" spans="1:13" ht="1" customHeight="1" x14ac:dyDescent="0.35">
      <c r="C15" s="3"/>
      <c r="D15" s="3"/>
      <c r="E15" s="5"/>
      <c r="F15" s="5"/>
      <c r="G15" s="6"/>
      <c r="H15" s="6"/>
      <c r="I15" s="6"/>
      <c r="J15" s="6"/>
      <c r="K15" s="6"/>
      <c r="L15" s="6"/>
      <c r="M15" s="6"/>
    </row>
    <row r="16" spans="1:13" s="8" customFormat="1" ht="29" x14ac:dyDescent="0.35">
      <c r="B16" s="9"/>
      <c r="C16" s="13" t="s">
        <v>5</v>
      </c>
      <c r="D16" s="13" t="s">
        <v>6</v>
      </c>
      <c r="E16" s="15" t="s">
        <v>3</v>
      </c>
      <c r="F16" s="16" t="s">
        <v>4</v>
      </c>
      <c r="G16" s="15" t="s">
        <v>7</v>
      </c>
      <c r="H16" s="17" t="s">
        <v>8</v>
      </c>
      <c r="I16" s="18" t="s">
        <v>9</v>
      </c>
      <c r="J16" s="19" t="s">
        <v>10</v>
      </c>
      <c r="K16" s="17" t="s">
        <v>8</v>
      </c>
      <c r="L16" s="18" t="s">
        <v>9</v>
      </c>
      <c r="M16" s="19" t="s">
        <v>10</v>
      </c>
    </row>
    <row r="17" spans="3:13" x14ac:dyDescent="0.35">
      <c r="C17" s="48" t="s">
        <v>84</v>
      </c>
      <c r="D17" s="48" t="s">
        <v>261</v>
      </c>
      <c r="E17" s="22">
        <v>52845</v>
      </c>
      <c r="F17" s="23">
        <v>51042</v>
      </c>
      <c r="G17" s="22">
        <v>1803</v>
      </c>
      <c r="H17" s="22">
        <v>603</v>
      </c>
      <c r="I17" s="23">
        <v>3687</v>
      </c>
      <c r="J17" s="24">
        <v>48555</v>
      </c>
      <c r="K17" s="22">
        <v>537</v>
      </c>
      <c r="L17" s="23">
        <v>3303</v>
      </c>
      <c r="M17" s="24">
        <v>47202</v>
      </c>
    </row>
  </sheetData>
  <mergeCells count="4">
    <mergeCell ref="C6:L8"/>
    <mergeCell ref="E14:F14"/>
    <mergeCell ref="H14:J14"/>
    <mergeCell ref="K14:M1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2E18-A914-46F9-B3BF-732F297B6615}">
  <dimension ref="A2:H452"/>
  <sheetViews>
    <sheetView topLeftCell="A434" workbookViewId="0">
      <selection activeCell="H3" sqref="H3"/>
    </sheetView>
  </sheetViews>
  <sheetFormatPr baseColWidth="10" defaultColWidth="11.453125" defaultRowHeight="14.5" x14ac:dyDescent="0.35"/>
  <sheetData>
    <row r="2" spans="1:8" x14ac:dyDescent="0.35">
      <c r="A2" t="s">
        <v>262</v>
      </c>
      <c r="B2" t="s">
        <v>5</v>
      </c>
      <c r="C2" t="s">
        <v>6</v>
      </c>
      <c r="D2" t="s">
        <v>1</v>
      </c>
      <c r="E2" t="s">
        <v>8</v>
      </c>
      <c r="F2" t="s">
        <v>9</v>
      </c>
      <c r="G2" t="s">
        <v>10</v>
      </c>
      <c r="H2" t="s">
        <v>263</v>
      </c>
    </row>
    <row r="3" spans="1:8" x14ac:dyDescent="0.35">
      <c r="A3" t="s">
        <v>3</v>
      </c>
      <c r="B3" t="s">
        <v>11</v>
      </c>
      <c r="C3" t="s">
        <v>12</v>
      </c>
      <c r="D3">
        <v>37852</v>
      </c>
      <c r="E3">
        <v>352</v>
      </c>
      <c r="F3">
        <v>20088</v>
      </c>
      <c r="G3">
        <v>17412</v>
      </c>
      <c r="H3">
        <v>1238</v>
      </c>
    </row>
    <row r="4" spans="1:8" x14ac:dyDescent="0.35">
      <c r="A4" t="s">
        <v>3</v>
      </c>
      <c r="B4" t="s">
        <v>11</v>
      </c>
      <c r="C4" t="s">
        <v>13</v>
      </c>
      <c r="D4">
        <v>19201</v>
      </c>
      <c r="E4">
        <v>548</v>
      </c>
      <c r="F4">
        <v>6926</v>
      </c>
      <c r="G4">
        <v>11727</v>
      </c>
      <c r="H4">
        <v>-267</v>
      </c>
    </row>
    <row r="5" spans="1:8" x14ac:dyDescent="0.35">
      <c r="A5" t="s">
        <v>3</v>
      </c>
      <c r="B5" t="s">
        <v>11</v>
      </c>
      <c r="C5" t="s">
        <v>14</v>
      </c>
      <c r="D5">
        <v>7015</v>
      </c>
      <c r="E5">
        <v>49</v>
      </c>
      <c r="F5">
        <v>1484</v>
      </c>
      <c r="G5">
        <v>5482</v>
      </c>
      <c r="H5">
        <v>-298</v>
      </c>
    </row>
    <row r="6" spans="1:8" x14ac:dyDescent="0.35">
      <c r="A6" t="s">
        <v>3</v>
      </c>
      <c r="B6" t="s">
        <v>11</v>
      </c>
      <c r="C6" t="s">
        <v>15</v>
      </c>
      <c r="D6">
        <v>6181</v>
      </c>
      <c r="E6">
        <v>87</v>
      </c>
      <c r="F6">
        <v>1828</v>
      </c>
      <c r="G6">
        <v>4266</v>
      </c>
      <c r="H6">
        <v>39</v>
      </c>
    </row>
    <row r="7" spans="1:8" x14ac:dyDescent="0.35">
      <c r="A7" t="s">
        <v>3</v>
      </c>
      <c r="B7" t="s">
        <v>11</v>
      </c>
      <c r="C7" t="s">
        <v>16</v>
      </c>
      <c r="D7">
        <v>6094</v>
      </c>
      <c r="E7">
        <v>78</v>
      </c>
      <c r="F7">
        <v>3029</v>
      </c>
      <c r="G7">
        <v>2987</v>
      </c>
      <c r="H7">
        <v>59</v>
      </c>
    </row>
    <row r="8" spans="1:8" x14ac:dyDescent="0.35">
      <c r="A8" t="s">
        <v>3</v>
      </c>
      <c r="B8" t="s">
        <v>11</v>
      </c>
      <c r="C8" t="s">
        <v>17</v>
      </c>
      <c r="D8">
        <v>5820</v>
      </c>
      <c r="E8">
        <v>98</v>
      </c>
      <c r="F8">
        <v>3047</v>
      </c>
      <c r="G8">
        <v>2675</v>
      </c>
      <c r="H8">
        <v>23</v>
      </c>
    </row>
    <row r="9" spans="1:8" x14ac:dyDescent="0.35">
      <c r="A9" t="s">
        <v>3</v>
      </c>
      <c r="B9" t="s">
        <v>11</v>
      </c>
      <c r="C9" t="s">
        <v>18</v>
      </c>
      <c r="D9">
        <v>5305</v>
      </c>
      <c r="E9">
        <v>52</v>
      </c>
      <c r="F9">
        <v>2671</v>
      </c>
      <c r="G9">
        <v>2582</v>
      </c>
      <c r="H9">
        <v>23</v>
      </c>
    </row>
    <row r="10" spans="1:8" x14ac:dyDescent="0.35">
      <c r="A10" t="s">
        <v>3</v>
      </c>
      <c r="B10" t="s">
        <v>11</v>
      </c>
      <c r="C10" t="s">
        <v>19</v>
      </c>
      <c r="D10">
        <v>4462</v>
      </c>
      <c r="E10">
        <v>72</v>
      </c>
      <c r="F10">
        <v>1600</v>
      </c>
      <c r="G10">
        <v>2790</v>
      </c>
      <c r="H10">
        <v>114</v>
      </c>
    </row>
    <row r="11" spans="1:8" x14ac:dyDescent="0.35">
      <c r="A11" t="s">
        <v>3</v>
      </c>
      <c r="B11" t="s">
        <v>11</v>
      </c>
      <c r="C11" t="s">
        <v>20</v>
      </c>
      <c r="D11">
        <v>4214</v>
      </c>
      <c r="E11">
        <v>56</v>
      </c>
      <c r="F11">
        <v>1784</v>
      </c>
      <c r="G11">
        <v>2374</v>
      </c>
      <c r="H11">
        <v>-121</v>
      </c>
    </row>
    <row r="12" spans="1:8" x14ac:dyDescent="0.35">
      <c r="A12" t="s">
        <v>3</v>
      </c>
      <c r="B12" t="s">
        <v>11</v>
      </c>
      <c r="C12" t="s">
        <v>21</v>
      </c>
      <c r="D12">
        <v>3897</v>
      </c>
      <c r="E12">
        <v>147</v>
      </c>
      <c r="F12">
        <v>486</v>
      </c>
      <c r="G12">
        <v>3264</v>
      </c>
      <c r="H12">
        <v>-110</v>
      </c>
    </row>
    <row r="13" spans="1:8" x14ac:dyDescent="0.35">
      <c r="A13" t="s">
        <v>3</v>
      </c>
      <c r="B13" t="s">
        <v>11</v>
      </c>
      <c r="C13" t="s">
        <v>22</v>
      </c>
      <c r="D13">
        <v>3668</v>
      </c>
      <c r="E13">
        <v>51</v>
      </c>
      <c r="F13">
        <v>1557</v>
      </c>
      <c r="G13">
        <v>2060</v>
      </c>
      <c r="H13">
        <v>-124</v>
      </c>
    </row>
    <row r="14" spans="1:8" x14ac:dyDescent="0.35">
      <c r="A14" t="s">
        <v>3</v>
      </c>
      <c r="B14" t="s">
        <v>11</v>
      </c>
      <c r="C14" t="s">
        <v>23</v>
      </c>
      <c r="D14">
        <v>1685</v>
      </c>
      <c r="E14">
        <v>36</v>
      </c>
      <c r="F14">
        <v>848</v>
      </c>
      <c r="G14">
        <v>801</v>
      </c>
      <c r="H14">
        <v>8</v>
      </c>
    </row>
    <row r="15" spans="1:8" x14ac:dyDescent="0.35">
      <c r="A15" t="s">
        <v>3</v>
      </c>
      <c r="B15" t="s">
        <v>11</v>
      </c>
      <c r="C15" t="s">
        <v>24</v>
      </c>
      <c r="D15">
        <v>1577</v>
      </c>
      <c r="E15">
        <v>280</v>
      </c>
      <c r="F15">
        <v>69</v>
      </c>
      <c r="G15">
        <v>1228</v>
      </c>
      <c r="H15">
        <v>56</v>
      </c>
    </row>
    <row r="16" spans="1:8" x14ac:dyDescent="0.35">
      <c r="A16" t="s">
        <v>3</v>
      </c>
      <c r="B16" t="s">
        <v>11</v>
      </c>
      <c r="C16" t="s">
        <v>25</v>
      </c>
      <c r="D16">
        <v>1310</v>
      </c>
      <c r="E16">
        <v>454</v>
      </c>
      <c r="F16">
        <v>230</v>
      </c>
      <c r="G16">
        <v>626</v>
      </c>
      <c r="H16">
        <v>-76</v>
      </c>
    </row>
    <row r="17" spans="1:8" x14ac:dyDescent="0.35">
      <c r="A17" t="s">
        <v>3</v>
      </c>
      <c r="B17" t="s">
        <v>11</v>
      </c>
      <c r="C17" t="s">
        <v>26</v>
      </c>
      <c r="D17">
        <v>1175</v>
      </c>
      <c r="E17">
        <v>50</v>
      </c>
      <c r="F17">
        <v>126</v>
      </c>
      <c r="G17">
        <v>999</v>
      </c>
      <c r="H17">
        <v>51</v>
      </c>
    </row>
    <row r="18" spans="1:8" x14ac:dyDescent="0.35">
      <c r="A18" t="s">
        <v>3</v>
      </c>
      <c r="B18" t="s">
        <v>11</v>
      </c>
      <c r="C18" t="s">
        <v>27</v>
      </c>
      <c r="D18">
        <v>697</v>
      </c>
      <c r="E18">
        <v>0</v>
      </c>
      <c r="F18">
        <v>697</v>
      </c>
      <c r="G18">
        <v>0</v>
      </c>
      <c r="H18">
        <v>53</v>
      </c>
    </row>
    <row r="19" spans="1:8" x14ac:dyDescent="0.35">
      <c r="A19" t="s">
        <v>3</v>
      </c>
      <c r="B19" t="s">
        <v>28</v>
      </c>
      <c r="C19" t="s">
        <v>29</v>
      </c>
      <c r="D19">
        <v>22568</v>
      </c>
      <c r="E19">
        <v>146</v>
      </c>
      <c r="F19">
        <v>10544</v>
      </c>
      <c r="G19">
        <v>11878</v>
      </c>
      <c r="H19">
        <v>-80</v>
      </c>
    </row>
    <row r="20" spans="1:8" x14ac:dyDescent="0.35">
      <c r="A20" t="s">
        <v>3</v>
      </c>
      <c r="B20" t="s">
        <v>28</v>
      </c>
      <c r="C20" t="s">
        <v>30</v>
      </c>
      <c r="D20">
        <v>20728</v>
      </c>
      <c r="E20">
        <v>118</v>
      </c>
      <c r="F20">
        <v>10034</v>
      </c>
      <c r="G20">
        <v>10576</v>
      </c>
      <c r="H20">
        <v>-603</v>
      </c>
    </row>
    <row r="21" spans="1:8" x14ac:dyDescent="0.35">
      <c r="A21" t="s">
        <v>3</v>
      </c>
      <c r="B21" t="s">
        <v>28</v>
      </c>
      <c r="C21" t="s">
        <v>31</v>
      </c>
      <c r="D21">
        <v>19655</v>
      </c>
      <c r="E21">
        <v>187</v>
      </c>
      <c r="F21">
        <v>6829</v>
      </c>
      <c r="G21">
        <v>12639</v>
      </c>
      <c r="H21">
        <v>735</v>
      </c>
    </row>
    <row r="22" spans="1:8" x14ac:dyDescent="0.35">
      <c r="A22" t="s">
        <v>3</v>
      </c>
      <c r="B22" t="s">
        <v>28</v>
      </c>
      <c r="C22" t="s">
        <v>32</v>
      </c>
      <c r="D22">
        <v>16033</v>
      </c>
      <c r="E22">
        <v>122</v>
      </c>
      <c r="F22">
        <v>8347</v>
      </c>
      <c r="G22">
        <v>7564</v>
      </c>
      <c r="H22">
        <v>-798</v>
      </c>
    </row>
    <row r="23" spans="1:8" x14ac:dyDescent="0.35">
      <c r="A23" t="s">
        <v>3</v>
      </c>
      <c r="B23" t="s">
        <v>28</v>
      </c>
      <c r="C23" t="s">
        <v>33</v>
      </c>
      <c r="D23">
        <v>14731</v>
      </c>
      <c r="E23">
        <v>69</v>
      </c>
      <c r="F23">
        <v>6085</v>
      </c>
      <c r="G23">
        <v>8577</v>
      </c>
      <c r="H23">
        <v>-656</v>
      </c>
    </row>
    <row r="24" spans="1:8" x14ac:dyDescent="0.35">
      <c r="A24" t="s">
        <v>3</v>
      </c>
      <c r="B24" t="s">
        <v>28</v>
      </c>
      <c r="C24" t="s">
        <v>34</v>
      </c>
      <c r="D24">
        <v>9396</v>
      </c>
      <c r="E24">
        <v>132</v>
      </c>
      <c r="F24">
        <v>3762</v>
      </c>
      <c r="G24">
        <v>5502</v>
      </c>
      <c r="H24">
        <v>278</v>
      </c>
    </row>
    <row r="25" spans="1:8" x14ac:dyDescent="0.35">
      <c r="A25" t="s">
        <v>3</v>
      </c>
      <c r="B25" t="s">
        <v>28</v>
      </c>
      <c r="C25" t="s">
        <v>35</v>
      </c>
      <c r="D25">
        <v>8318</v>
      </c>
      <c r="E25">
        <v>66</v>
      </c>
      <c r="F25">
        <v>4297</v>
      </c>
      <c r="G25">
        <v>3955</v>
      </c>
      <c r="H25">
        <v>-15</v>
      </c>
    </row>
    <row r="26" spans="1:8" x14ac:dyDescent="0.35">
      <c r="A26" t="s">
        <v>3</v>
      </c>
      <c r="B26" t="s">
        <v>28</v>
      </c>
      <c r="C26" t="s">
        <v>36</v>
      </c>
      <c r="D26">
        <v>7263</v>
      </c>
      <c r="E26">
        <v>40</v>
      </c>
      <c r="F26">
        <v>3690</v>
      </c>
      <c r="G26">
        <v>3533</v>
      </c>
      <c r="H26">
        <v>-292</v>
      </c>
    </row>
    <row r="27" spans="1:8" x14ac:dyDescent="0.35">
      <c r="A27" t="s">
        <v>3</v>
      </c>
      <c r="B27" t="s">
        <v>28</v>
      </c>
      <c r="C27" t="s">
        <v>37</v>
      </c>
      <c r="D27">
        <v>4453</v>
      </c>
      <c r="E27">
        <v>196</v>
      </c>
      <c r="F27">
        <v>2021</v>
      </c>
      <c r="G27">
        <v>2236</v>
      </c>
      <c r="H27">
        <v>242</v>
      </c>
    </row>
    <row r="28" spans="1:8" x14ac:dyDescent="0.35">
      <c r="A28" t="s">
        <v>3</v>
      </c>
      <c r="B28" t="s">
        <v>28</v>
      </c>
      <c r="C28" t="s">
        <v>38</v>
      </c>
      <c r="D28">
        <v>3810</v>
      </c>
      <c r="E28">
        <v>101</v>
      </c>
      <c r="F28">
        <v>1075</v>
      </c>
      <c r="G28">
        <v>2634</v>
      </c>
      <c r="H28">
        <v>-45</v>
      </c>
    </row>
    <row r="29" spans="1:8" x14ac:dyDescent="0.35">
      <c r="A29" t="s">
        <v>3</v>
      </c>
      <c r="B29" t="s">
        <v>28</v>
      </c>
      <c r="C29" t="s">
        <v>39</v>
      </c>
      <c r="D29">
        <v>2862</v>
      </c>
      <c r="E29">
        <v>112</v>
      </c>
      <c r="F29">
        <v>298</v>
      </c>
      <c r="G29">
        <v>2452</v>
      </c>
      <c r="H29">
        <v>77</v>
      </c>
    </row>
    <row r="30" spans="1:8" x14ac:dyDescent="0.35">
      <c r="A30" t="s">
        <v>3</v>
      </c>
      <c r="B30" t="s">
        <v>28</v>
      </c>
      <c r="C30" t="s">
        <v>40</v>
      </c>
      <c r="D30">
        <v>2548</v>
      </c>
      <c r="E30">
        <v>93</v>
      </c>
      <c r="F30">
        <v>799</v>
      </c>
      <c r="G30">
        <v>1656</v>
      </c>
      <c r="H30">
        <v>-61</v>
      </c>
    </row>
    <row r="31" spans="1:8" x14ac:dyDescent="0.35">
      <c r="A31" t="s">
        <v>3</v>
      </c>
      <c r="B31" t="s">
        <v>28</v>
      </c>
      <c r="C31" t="s">
        <v>41</v>
      </c>
      <c r="D31">
        <v>2402</v>
      </c>
      <c r="E31">
        <v>107</v>
      </c>
      <c r="F31">
        <v>820</v>
      </c>
      <c r="G31">
        <v>1475</v>
      </c>
      <c r="H31">
        <v>106</v>
      </c>
    </row>
    <row r="32" spans="1:8" x14ac:dyDescent="0.35">
      <c r="A32" t="s">
        <v>3</v>
      </c>
      <c r="B32" t="s">
        <v>28</v>
      </c>
      <c r="C32" t="s">
        <v>42</v>
      </c>
      <c r="D32">
        <v>2218</v>
      </c>
      <c r="E32">
        <v>158</v>
      </c>
      <c r="F32">
        <v>389</v>
      </c>
      <c r="G32">
        <v>1671</v>
      </c>
      <c r="H32">
        <v>28</v>
      </c>
    </row>
    <row r="33" spans="1:8" x14ac:dyDescent="0.35">
      <c r="A33" t="s">
        <v>3</v>
      </c>
      <c r="B33" t="s">
        <v>28</v>
      </c>
      <c r="C33" t="s">
        <v>43</v>
      </c>
      <c r="D33">
        <v>2168</v>
      </c>
      <c r="E33">
        <v>0</v>
      </c>
      <c r="F33">
        <v>2168</v>
      </c>
      <c r="G33">
        <v>0</v>
      </c>
      <c r="H33">
        <v>95</v>
      </c>
    </row>
    <row r="34" spans="1:8" x14ac:dyDescent="0.35">
      <c r="A34" t="s">
        <v>3</v>
      </c>
      <c r="B34" t="s">
        <v>28</v>
      </c>
      <c r="C34" t="s">
        <v>44</v>
      </c>
      <c r="D34">
        <v>1950</v>
      </c>
      <c r="E34">
        <v>41</v>
      </c>
      <c r="F34">
        <v>76</v>
      </c>
      <c r="G34">
        <v>1833</v>
      </c>
      <c r="H34">
        <v>-180</v>
      </c>
    </row>
    <row r="35" spans="1:8" x14ac:dyDescent="0.35">
      <c r="A35" t="s">
        <v>3</v>
      </c>
      <c r="B35" t="s">
        <v>45</v>
      </c>
      <c r="C35" t="s">
        <v>46</v>
      </c>
      <c r="D35">
        <v>26834</v>
      </c>
      <c r="E35">
        <v>303</v>
      </c>
      <c r="F35">
        <v>13411</v>
      </c>
      <c r="G35">
        <v>13120</v>
      </c>
      <c r="H35">
        <v>234</v>
      </c>
    </row>
    <row r="36" spans="1:8" x14ac:dyDescent="0.35">
      <c r="A36" t="s">
        <v>3</v>
      </c>
      <c r="B36" t="s">
        <v>45</v>
      </c>
      <c r="C36" t="s">
        <v>47</v>
      </c>
      <c r="D36">
        <v>16875</v>
      </c>
      <c r="E36">
        <v>123</v>
      </c>
      <c r="F36">
        <v>7910</v>
      </c>
      <c r="G36">
        <v>8842</v>
      </c>
      <c r="H36">
        <v>426</v>
      </c>
    </row>
    <row r="37" spans="1:8" x14ac:dyDescent="0.35">
      <c r="A37" t="s">
        <v>3</v>
      </c>
      <c r="B37" t="s">
        <v>45</v>
      </c>
      <c r="C37" t="s">
        <v>48</v>
      </c>
      <c r="D37">
        <v>12391</v>
      </c>
      <c r="E37">
        <v>102</v>
      </c>
      <c r="F37">
        <v>6430</v>
      </c>
      <c r="G37">
        <v>5859</v>
      </c>
      <c r="H37">
        <v>-182</v>
      </c>
    </row>
    <row r="38" spans="1:8" x14ac:dyDescent="0.35">
      <c r="A38" t="s">
        <v>3</v>
      </c>
      <c r="B38" t="s">
        <v>45</v>
      </c>
      <c r="C38" t="s">
        <v>49</v>
      </c>
      <c r="D38">
        <v>5036</v>
      </c>
      <c r="E38">
        <v>120</v>
      </c>
      <c r="F38">
        <v>2040</v>
      </c>
      <c r="G38">
        <v>2876</v>
      </c>
      <c r="H38">
        <v>105</v>
      </c>
    </row>
    <row r="39" spans="1:8" x14ac:dyDescent="0.35">
      <c r="A39" t="s">
        <v>3</v>
      </c>
      <c r="B39" t="s">
        <v>45</v>
      </c>
      <c r="C39" t="s">
        <v>50</v>
      </c>
      <c r="D39">
        <v>4598</v>
      </c>
      <c r="E39">
        <v>142</v>
      </c>
      <c r="F39">
        <v>1523</v>
      </c>
      <c r="G39">
        <v>2933</v>
      </c>
      <c r="H39">
        <v>91</v>
      </c>
    </row>
    <row r="40" spans="1:8" x14ac:dyDescent="0.35">
      <c r="A40" t="s">
        <v>3</v>
      </c>
      <c r="B40" t="s">
        <v>45</v>
      </c>
      <c r="C40" t="s">
        <v>51</v>
      </c>
      <c r="D40">
        <v>4494</v>
      </c>
      <c r="E40">
        <v>93</v>
      </c>
      <c r="F40">
        <v>1988</v>
      </c>
      <c r="G40">
        <v>2413</v>
      </c>
      <c r="H40">
        <v>250</v>
      </c>
    </row>
    <row r="41" spans="1:8" x14ac:dyDescent="0.35">
      <c r="A41" t="s">
        <v>3</v>
      </c>
      <c r="B41" t="s">
        <v>45</v>
      </c>
      <c r="C41" t="s">
        <v>52</v>
      </c>
      <c r="D41">
        <v>3459</v>
      </c>
      <c r="E41">
        <v>147</v>
      </c>
      <c r="F41">
        <v>1431</v>
      </c>
      <c r="G41">
        <v>1881</v>
      </c>
      <c r="H41">
        <v>126</v>
      </c>
    </row>
    <row r="42" spans="1:8" x14ac:dyDescent="0.35">
      <c r="A42" t="s">
        <v>3</v>
      </c>
      <c r="B42" t="s">
        <v>45</v>
      </c>
      <c r="C42" t="s">
        <v>53</v>
      </c>
      <c r="D42">
        <v>3374</v>
      </c>
      <c r="E42">
        <v>65</v>
      </c>
      <c r="F42">
        <v>1350</v>
      </c>
      <c r="G42">
        <v>1959</v>
      </c>
      <c r="H42">
        <v>-118</v>
      </c>
    </row>
    <row r="43" spans="1:8" x14ac:dyDescent="0.35">
      <c r="A43" t="s">
        <v>3</v>
      </c>
      <c r="B43" t="s">
        <v>45</v>
      </c>
      <c r="C43" t="s">
        <v>54</v>
      </c>
      <c r="D43">
        <v>2979</v>
      </c>
      <c r="E43">
        <v>93</v>
      </c>
      <c r="F43">
        <v>457</v>
      </c>
      <c r="G43">
        <v>2429</v>
      </c>
      <c r="H43">
        <v>-96</v>
      </c>
    </row>
    <row r="44" spans="1:8" x14ac:dyDescent="0.35">
      <c r="A44" t="s">
        <v>3</v>
      </c>
      <c r="B44" t="s">
        <v>45</v>
      </c>
      <c r="C44" t="s">
        <v>55</v>
      </c>
      <c r="D44">
        <v>2858</v>
      </c>
      <c r="E44">
        <v>56</v>
      </c>
      <c r="F44">
        <v>1298</v>
      </c>
      <c r="G44">
        <v>1504</v>
      </c>
      <c r="H44">
        <v>66</v>
      </c>
    </row>
    <row r="45" spans="1:8" x14ac:dyDescent="0.35">
      <c r="A45" t="s">
        <v>3</v>
      </c>
      <c r="B45" t="s">
        <v>45</v>
      </c>
      <c r="C45" t="s">
        <v>56</v>
      </c>
      <c r="D45">
        <v>2357</v>
      </c>
      <c r="E45">
        <v>190</v>
      </c>
      <c r="F45">
        <v>1</v>
      </c>
      <c r="G45">
        <v>2166</v>
      </c>
      <c r="H45">
        <v>-9</v>
      </c>
    </row>
    <row r="46" spans="1:8" x14ac:dyDescent="0.35">
      <c r="A46" t="s">
        <v>3</v>
      </c>
      <c r="B46" t="s">
        <v>45</v>
      </c>
      <c r="C46" t="s">
        <v>57</v>
      </c>
      <c r="D46">
        <v>2009</v>
      </c>
      <c r="E46">
        <v>21</v>
      </c>
      <c r="F46">
        <v>129</v>
      </c>
      <c r="G46">
        <v>1859</v>
      </c>
      <c r="H46">
        <v>20</v>
      </c>
    </row>
    <row r="47" spans="1:8" x14ac:dyDescent="0.35">
      <c r="A47" t="s">
        <v>3</v>
      </c>
      <c r="B47" t="s">
        <v>45</v>
      </c>
      <c r="C47" t="s">
        <v>58</v>
      </c>
      <c r="D47">
        <v>1986</v>
      </c>
      <c r="E47">
        <v>87</v>
      </c>
      <c r="F47">
        <v>319</v>
      </c>
      <c r="G47">
        <v>1580</v>
      </c>
      <c r="H47">
        <v>-26</v>
      </c>
    </row>
    <row r="48" spans="1:8" x14ac:dyDescent="0.35">
      <c r="A48" t="s">
        <v>3</v>
      </c>
      <c r="B48" t="s">
        <v>45</v>
      </c>
      <c r="C48" t="s">
        <v>59</v>
      </c>
      <c r="D48">
        <v>1933</v>
      </c>
      <c r="E48">
        <v>107</v>
      </c>
      <c r="F48">
        <v>2</v>
      </c>
      <c r="G48">
        <v>1824</v>
      </c>
      <c r="H48">
        <v>-55</v>
      </c>
    </row>
    <row r="49" spans="1:8" x14ac:dyDescent="0.35">
      <c r="A49" t="s">
        <v>3</v>
      </c>
      <c r="B49" t="s">
        <v>45</v>
      </c>
      <c r="C49" t="s">
        <v>60</v>
      </c>
      <c r="D49">
        <v>1623</v>
      </c>
      <c r="E49">
        <v>169</v>
      </c>
      <c r="F49">
        <v>237</v>
      </c>
      <c r="G49">
        <v>1217</v>
      </c>
      <c r="H49">
        <v>31</v>
      </c>
    </row>
    <row r="50" spans="1:8" x14ac:dyDescent="0.35">
      <c r="A50" t="s">
        <v>3</v>
      </c>
      <c r="B50" t="s">
        <v>45</v>
      </c>
      <c r="C50" t="s">
        <v>61</v>
      </c>
      <c r="D50">
        <v>1292</v>
      </c>
      <c r="E50">
        <v>74</v>
      </c>
      <c r="F50">
        <v>85</v>
      </c>
      <c r="G50">
        <v>1133</v>
      </c>
      <c r="H50">
        <v>8</v>
      </c>
    </row>
    <row r="51" spans="1:8" x14ac:dyDescent="0.35">
      <c r="A51" t="s">
        <v>3</v>
      </c>
      <c r="B51" t="s">
        <v>45</v>
      </c>
      <c r="C51" t="s">
        <v>62</v>
      </c>
      <c r="D51">
        <v>1195</v>
      </c>
      <c r="E51">
        <v>1159</v>
      </c>
      <c r="F51">
        <v>36</v>
      </c>
      <c r="G51">
        <v>0</v>
      </c>
      <c r="H51">
        <v>-111</v>
      </c>
    </row>
    <row r="52" spans="1:8" x14ac:dyDescent="0.35">
      <c r="A52" t="s">
        <v>3</v>
      </c>
      <c r="B52" t="s">
        <v>45</v>
      </c>
      <c r="C52" t="s">
        <v>63</v>
      </c>
      <c r="D52">
        <v>1034</v>
      </c>
      <c r="E52">
        <v>79</v>
      </c>
      <c r="F52">
        <v>116</v>
      </c>
      <c r="G52">
        <v>839</v>
      </c>
      <c r="H52">
        <v>-18</v>
      </c>
    </row>
    <row r="53" spans="1:8" x14ac:dyDescent="0.35">
      <c r="A53" t="s">
        <v>3</v>
      </c>
      <c r="B53" t="s">
        <v>64</v>
      </c>
      <c r="C53" t="s">
        <v>65</v>
      </c>
      <c r="D53">
        <v>21709</v>
      </c>
      <c r="E53">
        <v>206</v>
      </c>
      <c r="F53">
        <v>12282</v>
      </c>
      <c r="G53">
        <v>9221</v>
      </c>
      <c r="H53">
        <v>-501</v>
      </c>
    </row>
    <row r="54" spans="1:8" x14ac:dyDescent="0.35">
      <c r="A54" t="s">
        <v>3</v>
      </c>
      <c r="B54" t="s">
        <v>64</v>
      </c>
      <c r="C54" t="s">
        <v>66</v>
      </c>
      <c r="D54">
        <v>8749</v>
      </c>
      <c r="E54">
        <v>94</v>
      </c>
      <c r="F54">
        <v>4878</v>
      </c>
      <c r="G54">
        <v>3777</v>
      </c>
      <c r="H54">
        <v>-307</v>
      </c>
    </row>
    <row r="55" spans="1:8" x14ac:dyDescent="0.35">
      <c r="A55" t="s">
        <v>3</v>
      </c>
      <c r="B55" t="s">
        <v>64</v>
      </c>
      <c r="C55" t="s">
        <v>67</v>
      </c>
      <c r="D55">
        <v>7608</v>
      </c>
      <c r="E55">
        <v>133</v>
      </c>
      <c r="F55">
        <v>4835</v>
      </c>
      <c r="G55">
        <v>2640</v>
      </c>
      <c r="H55">
        <v>-245</v>
      </c>
    </row>
    <row r="56" spans="1:8" x14ac:dyDescent="0.35">
      <c r="A56" t="s">
        <v>3</v>
      </c>
      <c r="B56" t="s">
        <v>64</v>
      </c>
      <c r="C56" t="s">
        <v>68</v>
      </c>
      <c r="D56">
        <v>7451</v>
      </c>
      <c r="E56">
        <v>205</v>
      </c>
      <c r="F56">
        <v>3256</v>
      </c>
      <c r="G56">
        <v>3990</v>
      </c>
      <c r="H56">
        <v>423</v>
      </c>
    </row>
    <row r="57" spans="1:8" x14ac:dyDescent="0.35">
      <c r="A57" t="s">
        <v>3</v>
      </c>
      <c r="B57" t="s">
        <v>64</v>
      </c>
      <c r="C57" t="s">
        <v>69</v>
      </c>
      <c r="D57">
        <v>7197</v>
      </c>
      <c r="E57">
        <v>70</v>
      </c>
      <c r="F57">
        <v>4814</v>
      </c>
      <c r="G57">
        <v>2313</v>
      </c>
      <c r="H57">
        <v>-97</v>
      </c>
    </row>
    <row r="58" spans="1:8" x14ac:dyDescent="0.35">
      <c r="A58" t="s">
        <v>3</v>
      </c>
      <c r="B58" t="s">
        <v>64</v>
      </c>
      <c r="C58" t="s">
        <v>70</v>
      </c>
      <c r="D58">
        <v>6660</v>
      </c>
      <c r="E58">
        <v>91</v>
      </c>
      <c r="F58">
        <v>3273</v>
      </c>
      <c r="G58">
        <v>3296</v>
      </c>
      <c r="H58">
        <v>-293</v>
      </c>
    </row>
    <row r="59" spans="1:8" x14ac:dyDescent="0.35">
      <c r="A59" t="s">
        <v>3</v>
      </c>
      <c r="B59" t="s">
        <v>64</v>
      </c>
      <c r="C59" t="s">
        <v>71</v>
      </c>
      <c r="D59">
        <v>6107</v>
      </c>
      <c r="E59">
        <v>0</v>
      </c>
      <c r="F59">
        <v>6107</v>
      </c>
      <c r="G59">
        <v>0</v>
      </c>
      <c r="H59">
        <v>513</v>
      </c>
    </row>
    <row r="60" spans="1:8" x14ac:dyDescent="0.35">
      <c r="A60" t="s">
        <v>3</v>
      </c>
      <c r="B60" t="s">
        <v>64</v>
      </c>
      <c r="C60" t="s">
        <v>72</v>
      </c>
      <c r="D60">
        <v>4134</v>
      </c>
      <c r="E60">
        <v>223</v>
      </c>
      <c r="F60">
        <v>1172</v>
      </c>
      <c r="G60">
        <v>2739</v>
      </c>
      <c r="H60">
        <v>-165</v>
      </c>
    </row>
    <row r="61" spans="1:8" x14ac:dyDescent="0.35">
      <c r="A61" t="s">
        <v>3</v>
      </c>
      <c r="B61" t="s">
        <v>64</v>
      </c>
      <c r="C61" t="s">
        <v>73</v>
      </c>
      <c r="D61">
        <v>4074</v>
      </c>
      <c r="E61">
        <v>178</v>
      </c>
      <c r="F61">
        <v>2155</v>
      </c>
      <c r="G61">
        <v>1741</v>
      </c>
      <c r="H61">
        <v>118</v>
      </c>
    </row>
    <row r="62" spans="1:8" x14ac:dyDescent="0.35">
      <c r="A62" t="s">
        <v>3</v>
      </c>
      <c r="B62" t="s">
        <v>64</v>
      </c>
      <c r="C62" t="s">
        <v>74</v>
      </c>
      <c r="D62">
        <v>4054</v>
      </c>
      <c r="E62">
        <v>537</v>
      </c>
      <c r="F62">
        <v>1088</v>
      </c>
      <c r="G62">
        <v>2429</v>
      </c>
      <c r="H62">
        <v>-29</v>
      </c>
    </row>
    <row r="63" spans="1:8" x14ac:dyDescent="0.35">
      <c r="A63" t="s">
        <v>3</v>
      </c>
      <c r="B63" t="s">
        <v>64</v>
      </c>
      <c r="C63" t="s">
        <v>75</v>
      </c>
      <c r="D63">
        <v>3277</v>
      </c>
      <c r="E63">
        <v>52</v>
      </c>
      <c r="F63">
        <v>1638</v>
      </c>
      <c r="G63">
        <v>1587</v>
      </c>
      <c r="H63">
        <v>-13</v>
      </c>
    </row>
    <row r="64" spans="1:8" x14ac:dyDescent="0.35">
      <c r="A64" t="s">
        <v>3</v>
      </c>
      <c r="B64" t="s">
        <v>64</v>
      </c>
      <c r="C64" t="s">
        <v>76</v>
      </c>
      <c r="D64">
        <v>2279</v>
      </c>
      <c r="E64">
        <v>2174</v>
      </c>
      <c r="F64">
        <v>105</v>
      </c>
      <c r="G64">
        <v>0</v>
      </c>
      <c r="H64">
        <v>18</v>
      </c>
    </row>
    <row r="65" spans="1:8" x14ac:dyDescent="0.35">
      <c r="A65" t="s">
        <v>3</v>
      </c>
      <c r="B65" t="s">
        <v>64</v>
      </c>
      <c r="C65" t="s">
        <v>77</v>
      </c>
      <c r="D65">
        <v>2169</v>
      </c>
      <c r="E65">
        <v>224</v>
      </c>
      <c r="F65">
        <v>595</v>
      </c>
      <c r="G65">
        <v>1350</v>
      </c>
      <c r="H65">
        <v>193</v>
      </c>
    </row>
    <row r="66" spans="1:8" x14ac:dyDescent="0.35">
      <c r="A66" t="s">
        <v>3</v>
      </c>
      <c r="B66" t="s">
        <v>64</v>
      </c>
      <c r="C66" t="s">
        <v>78</v>
      </c>
      <c r="D66">
        <v>1778</v>
      </c>
      <c r="E66">
        <v>221</v>
      </c>
      <c r="F66">
        <v>570</v>
      </c>
      <c r="G66">
        <v>987</v>
      </c>
      <c r="H66">
        <v>-13</v>
      </c>
    </row>
    <row r="67" spans="1:8" x14ac:dyDescent="0.35">
      <c r="A67" t="s">
        <v>3</v>
      </c>
      <c r="B67" t="s">
        <v>64</v>
      </c>
      <c r="C67" t="s">
        <v>79</v>
      </c>
      <c r="D67">
        <v>1681</v>
      </c>
      <c r="E67">
        <v>107</v>
      </c>
      <c r="F67">
        <v>435</v>
      </c>
      <c r="G67">
        <v>1139</v>
      </c>
      <c r="H67">
        <v>-65</v>
      </c>
    </row>
    <row r="68" spans="1:8" x14ac:dyDescent="0.35">
      <c r="A68" t="s">
        <v>3</v>
      </c>
      <c r="B68" t="s">
        <v>64</v>
      </c>
      <c r="C68" t="s">
        <v>80</v>
      </c>
      <c r="D68">
        <v>1444</v>
      </c>
      <c r="E68">
        <v>127</v>
      </c>
      <c r="F68">
        <v>167</v>
      </c>
      <c r="G68">
        <v>1150</v>
      </c>
      <c r="H68">
        <v>-44</v>
      </c>
    </row>
    <row r="69" spans="1:8" x14ac:dyDescent="0.35">
      <c r="A69" t="s">
        <v>3</v>
      </c>
      <c r="B69" t="s">
        <v>64</v>
      </c>
      <c r="C69" t="s">
        <v>81</v>
      </c>
      <c r="D69">
        <v>1426</v>
      </c>
      <c r="E69">
        <v>679</v>
      </c>
      <c r="F69">
        <v>272</v>
      </c>
      <c r="G69">
        <v>475</v>
      </c>
      <c r="H69">
        <v>18</v>
      </c>
    </row>
    <row r="70" spans="1:8" x14ac:dyDescent="0.35">
      <c r="A70" t="s">
        <v>3</v>
      </c>
      <c r="B70" t="s">
        <v>64</v>
      </c>
      <c r="C70" t="s">
        <v>82</v>
      </c>
      <c r="D70">
        <v>1264</v>
      </c>
      <c r="E70">
        <v>1230</v>
      </c>
      <c r="F70">
        <v>34</v>
      </c>
      <c r="G70">
        <v>0</v>
      </c>
      <c r="H70">
        <v>-73</v>
      </c>
    </row>
    <row r="71" spans="1:8" x14ac:dyDescent="0.35">
      <c r="A71" t="s">
        <v>3</v>
      </c>
      <c r="B71" t="s">
        <v>64</v>
      </c>
      <c r="C71" t="s">
        <v>83</v>
      </c>
      <c r="D71">
        <v>834</v>
      </c>
      <c r="E71">
        <v>0</v>
      </c>
      <c r="F71">
        <v>834</v>
      </c>
      <c r="G71">
        <v>0</v>
      </c>
      <c r="H71">
        <v>134</v>
      </c>
    </row>
    <row r="72" spans="1:8" x14ac:dyDescent="0.35">
      <c r="A72" t="s">
        <v>3</v>
      </c>
      <c r="B72" t="s">
        <v>84</v>
      </c>
      <c r="C72" t="s">
        <v>85</v>
      </c>
      <c r="D72">
        <v>262459</v>
      </c>
      <c r="E72">
        <v>0</v>
      </c>
      <c r="F72">
        <v>262459</v>
      </c>
      <c r="G72">
        <v>0</v>
      </c>
      <c r="H72">
        <v>32338</v>
      </c>
    </row>
    <row r="73" spans="1:8" x14ac:dyDescent="0.35">
      <c r="A73" t="s">
        <v>3</v>
      </c>
      <c r="B73" t="s">
        <v>84</v>
      </c>
      <c r="C73" t="s">
        <v>86</v>
      </c>
      <c r="D73">
        <v>254208</v>
      </c>
      <c r="E73">
        <v>3730</v>
      </c>
      <c r="F73">
        <v>134482</v>
      </c>
      <c r="G73">
        <v>115996</v>
      </c>
      <c r="H73">
        <v>-3108</v>
      </c>
    </row>
    <row r="74" spans="1:8" x14ac:dyDescent="0.35">
      <c r="A74" t="s">
        <v>3</v>
      </c>
      <c r="B74" t="s">
        <v>84</v>
      </c>
      <c r="C74" t="s">
        <v>87</v>
      </c>
      <c r="D74">
        <v>95988</v>
      </c>
      <c r="E74">
        <v>2162</v>
      </c>
      <c r="F74">
        <v>57223</v>
      </c>
      <c r="G74">
        <v>36603</v>
      </c>
      <c r="H74">
        <v>3341</v>
      </c>
    </row>
    <row r="75" spans="1:8" x14ac:dyDescent="0.35">
      <c r="A75" t="s">
        <v>3</v>
      </c>
      <c r="B75" t="s">
        <v>84</v>
      </c>
      <c r="C75" t="s">
        <v>88</v>
      </c>
      <c r="D75">
        <v>83303</v>
      </c>
      <c r="E75">
        <v>0</v>
      </c>
      <c r="F75">
        <v>83303</v>
      </c>
      <c r="G75">
        <v>0</v>
      </c>
      <c r="H75">
        <v>-3492</v>
      </c>
    </row>
    <row r="76" spans="1:8" x14ac:dyDescent="0.35">
      <c r="A76" t="s">
        <v>3</v>
      </c>
      <c r="B76" t="s">
        <v>84</v>
      </c>
      <c r="C76" t="s">
        <v>89</v>
      </c>
      <c r="D76">
        <v>49152</v>
      </c>
      <c r="E76">
        <v>38744</v>
      </c>
      <c r="F76">
        <v>3715</v>
      </c>
      <c r="G76">
        <v>6693</v>
      </c>
      <c r="H76">
        <v>-8042</v>
      </c>
    </row>
    <row r="77" spans="1:8" x14ac:dyDescent="0.35">
      <c r="A77" t="s">
        <v>3</v>
      </c>
      <c r="B77" t="s">
        <v>84</v>
      </c>
      <c r="C77" t="s">
        <v>90</v>
      </c>
      <c r="D77">
        <v>34036</v>
      </c>
      <c r="E77">
        <v>325</v>
      </c>
      <c r="F77">
        <v>3085</v>
      </c>
      <c r="G77">
        <v>30626</v>
      </c>
      <c r="H77">
        <v>1661</v>
      </c>
    </row>
    <row r="78" spans="1:8" x14ac:dyDescent="0.35">
      <c r="A78" t="s">
        <v>3</v>
      </c>
      <c r="B78" t="s">
        <v>84</v>
      </c>
      <c r="C78" t="s">
        <v>91</v>
      </c>
      <c r="D78">
        <v>31632</v>
      </c>
      <c r="E78">
        <v>1818</v>
      </c>
      <c r="F78">
        <v>9628</v>
      </c>
      <c r="G78">
        <v>20186</v>
      </c>
      <c r="H78">
        <v>3764</v>
      </c>
    </row>
    <row r="79" spans="1:8" x14ac:dyDescent="0.35">
      <c r="A79" t="s">
        <v>3</v>
      </c>
      <c r="B79" t="s">
        <v>84</v>
      </c>
      <c r="C79" t="s">
        <v>92</v>
      </c>
      <c r="D79">
        <v>29754</v>
      </c>
      <c r="E79">
        <v>2417</v>
      </c>
      <c r="F79">
        <v>8769</v>
      </c>
      <c r="G79">
        <v>18568</v>
      </c>
      <c r="H79">
        <v>5587</v>
      </c>
    </row>
    <row r="80" spans="1:8" x14ac:dyDescent="0.35">
      <c r="A80" t="s">
        <v>3</v>
      </c>
      <c r="B80" t="s">
        <v>84</v>
      </c>
      <c r="C80" t="s">
        <v>93</v>
      </c>
      <c r="D80">
        <v>26170</v>
      </c>
      <c r="E80">
        <v>25228</v>
      </c>
      <c r="F80">
        <v>942</v>
      </c>
      <c r="G80">
        <v>0</v>
      </c>
      <c r="H80">
        <v>-2399</v>
      </c>
    </row>
    <row r="81" spans="1:8" x14ac:dyDescent="0.35">
      <c r="A81" t="s">
        <v>3</v>
      </c>
      <c r="B81" t="s">
        <v>84</v>
      </c>
      <c r="C81" t="s">
        <v>94</v>
      </c>
      <c r="D81">
        <v>24674</v>
      </c>
      <c r="E81">
        <v>24012</v>
      </c>
      <c r="F81">
        <v>662</v>
      </c>
      <c r="G81">
        <v>0</v>
      </c>
      <c r="H81">
        <v>-2684</v>
      </c>
    </row>
    <row r="82" spans="1:8" x14ac:dyDescent="0.35">
      <c r="A82" t="s">
        <v>3</v>
      </c>
      <c r="B82" t="s">
        <v>84</v>
      </c>
      <c r="C82" t="s">
        <v>95</v>
      </c>
      <c r="D82">
        <v>23311</v>
      </c>
      <c r="E82">
        <v>335</v>
      </c>
      <c r="F82">
        <v>8148</v>
      </c>
      <c r="G82">
        <v>14828</v>
      </c>
      <c r="H82">
        <v>-2551</v>
      </c>
    </row>
    <row r="83" spans="1:8" x14ac:dyDescent="0.35">
      <c r="A83" t="s">
        <v>3</v>
      </c>
      <c r="B83" t="s">
        <v>84</v>
      </c>
      <c r="C83" t="s">
        <v>96</v>
      </c>
      <c r="D83">
        <v>22434</v>
      </c>
      <c r="E83">
        <v>45</v>
      </c>
      <c r="F83">
        <v>6979</v>
      </c>
      <c r="G83">
        <v>15410</v>
      </c>
      <c r="H83">
        <v>-1147</v>
      </c>
    </row>
    <row r="84" spans="1:8" x14ac:dyDescent="0.35">
      <c r="A84" t="s">
        <v>3</v>
      </c>
      <c r="B84" t="s">
        <v>84</v>
      </c>
      <c r="C84" t="s">
        <v>97</v>
      </c>
      <c r="D84">
        <v>19817</v>
      </c>
      <c r="E84">
        <v>0</v>
      </c>
      <c r="F84">
        <v>19817</v>
      </c>
      <c r="G84">
        <v>0</v>
      </c>
      <c r="H84">
        <v>3287</v>
      </c>
    </row>
    <row r="85" spans="1:8" x14ac:dyDescent="0.35">
      <c r="A85" t="s">
        <v>3</v>
      </c>
      <c r="B85" t="s">
        <v>84</v>
      </c>
      <c r="C85" t="s">
        <v>98</v>
      </c>
      <c r="D85">
        <v>17839</v>
      </c>
      <c r="E85">
        <v>0</v>
      </c>
      <c r="F85">
        <v>5588</v>
      </c>
      <c r="G85">
        <v>12251</v>
      </c>
      <c r="H85">
        <v>1775</v>
      </c>
    </row>
    <row r="86" spans="1:8" x14ac:dyDescent="0.35">
      <c r="A86" t="s">
        <v>3</v>
      </c>
      <c r="B86" t="s">
        <v>84</v>
      </c>
      <c r="C86" t="s">
        <v>99</v>
      </c>
      <c r="D86">
        <v>13425</v>
      </c>
      <c r="E86">
        <v>9929</v>
      </c>
      <c r="F86">
        <v>822</v>
      </c>
      <c r="G86">
        <v>2674</v>
      </c>
      <c r="H86">
        <v>521</v>
      </c>
    </row>
    <row r="87" spans="1:8" x14ac:dyDescent="0.35">
      <c r="A87" t="s">
        <v>3</v>
      </c>
      <c r="B87" t="s">
        <v>84</v>
      </c>
      <c r="C87" t="s">
        <v>100</v>
      </c>
      <c r="D87">
        <v>9507</v>
      </c>
      <c r="E87">
        <v>55</v>
      </c>
      <c r="F87">
        <v>436</v>
      </c>
      <c r="G87">
        <v>9016</v>
      </c>
      <c r="H87">
        <v>-533</v>
      </c>
    </row>
    <row r="88" spans="1:8" x14ac:dyDescent="0.35">
      <c r="A88" t="s">
        <v>3</v>
      </c>
      <c r="B88" t="s">
        <v>84</v>
      </c>
      <c r="C88" t="s">
        <v>101</v>
      </c>
      <c r="D88">
        <v>6788</v>
      </c>
      <c r="E88">
        <v>25</v>
      </c>
      <c r="F88">
        <v>3784</v>
      </c>
      <c r="G88">
        <v>2979</v>
      </c>
      <c r="H88">
        <v>808</v>
      </c>
    </row>
    <row r="89" spans="1:8" x14ac:dyDescent="0.35">
      <c r="A89" t="s">
        <v>3</v>
      </c>
      <c r="B89" t="s">
        <v>84</v>
      </c>
      <c r="C89" t="s">
        <v>102</v>
      </c>
      <c r="D89">
        <v>6088</v>
      </c>
      <c r="E89">
        <v>0</v>
      </c>
      <c r="F89">
        <v>6088</v>
      </c>
      <c r="G89">
        <v>0</v>
      </c>
      <c r="H89">
        <v>641</v>
      </c>
    </row>
    <row r="90" spans="1:8" x14ac:dyDescent="0.35">
      <c r="A90" t="s">
        <v>3</v>
      </c>
      <c r="B90" t="s">
        <v>84</v>
      </c>
      <c r="C90" t="s">
        <v>103</v>
      </c>
      <c r="D90">
        <v>4676</v>
      </c>
      <c r="E90">
        <v>5</v>
      </c>
      <c r="F90">
        <v>1763</v>
      </c>
      <c r="G90">
        <v>2908</v>
      </c>
      <c r="H90">
        <v>253</v>
      </c>
    </row>
    <row r="91" spans="1:8" x14ac:dyDescent="0.35">
      <c r="A91" t="s">
        <v>3</v>
      </c>
      <c r="B91" t="s">
        <v>84</v>
      </c>
      <c r="C91" t="s">
        <v>104</v>
      </c>
      <c r="D91">
        <v>2287</v>
      </c>
      <c r="E91">
        <v>0</v>
      </c>
      <c r="F91">
        <v>2287</v>
      </c>
      <c r="G91">
        <v>0</v>
      </c>
      <c r="H91">
        <v>554</v>
      </c>
    </row>
    <row r="92" spans="1:8" x14ac:dyDescent="0.35">
      <c r="A92" t="s">
        <v>3</v>
      </c>
      <c r="B92" t="s">
        <v>105</v>
      </c>
      <c r="C92" t="s">
        <v>106</v>
      </c>
      <c r="D92">
        <v>63965</v>
      </c>
      <c r="E92">
        <v>440</v>
      </c>
      <c r="F92">
        <v>32560</v>
      </c>
      <c r="G92">
        <v>30965</v>
      </c>
      <c r="H92">
        <v>697</v>
      </c>
    </row>
    <row r="93" spans="1:8" x14ac:dyDescent="0.35">
      <c r="A93" t="s">
        <v>3</v>
      </c>
      <c r="B93" t="s">
        <v>105</v>
      </c>
      <c r="C93" t="s">
        <v>107</v>
      </c>
      <c r="D93">
        <v>21377</v>
      </c>
      <c r="E93">
        <v>209</v>
      </c>
      <c r="F93">
        <v>10749</v>
      </c>
      <c r="G93">
        <v>10419</v>
      </c>
      <c r="H93">
        <v>-349</v>
      </c>
    </row>
    <row r="94" spans="1:8" x14ac:dyDescent="0.35">
      <c r="A94" t="s">
        <v>3</v>
      </c>
      <c r="B94" t="s">
        <v>105</v>
      </c>
      <c r="C94" t="s">
        <v>108</v>
      </c>
      <c r="D94">
        <v>13372</v>
      </c>
      <c r="E94">
        <v>47</v>
      </c>
      <c r="F94">
        <v>3666</v>
      </c>
      <c r="G94">
        <v>9659</v>
      </c>
      <c r="H94">
        <v>-86</v>
      </c>
    </row>
    <row r="95" spans="1:8" x14ac:dyDescent="0.35">
      <c r="A95" t="s">
        <v>3</v>
      </c>
      <c r="B95" t="s">
        <v>105</v>
      </c>
      <c r="C95" t="s">
        <v>109</v>
      </c>
      <c r="D95">
        <v>9035</v>
      </c>
      <c r="E95">
        <v>52</v>
      </c>
      <c r="F95">
        <v>3811</v>
      </c>
      <c r="G95">
        <v>5172</v>
      </c>
      <c r="H95">
        <v>988</v>
      </c>
    </row>
    <row r="96" spans="1:8" x14ac:dyDescent="0.35">
      <c r="A96" t="s">
        <v>3</v>
      </c>
      <c r="B96" t="s">
        <v>105</v>
      </c>
      <c r="C96" t="s">
        <v>110</v>
      </c>
      <c r="D96">
        <v>7035</v>
      </c>
      <c r="E96">
        <v>36</v>
      </c>
      <c r="F96">
        <v>1553</v>
      </c>
      <c r="G96">
        <v>5446</v>
      </c>
      <c r="H96">
        <v>-457</v>
      </c>
    </row>
    <row r="97" spans="1:8" x14ac:dyDescent="0.35">
      <c r="A97" t="s">
        <v>3</v>
      </c>
      <c r="B97" t="s">
        <v>105</v>
      </c>
      <c r="C97" t="s">
        <v>111</v>
      </c>
      <c r="D97">
        <v>5197</v>
      </c>
      <c r="E97">
        <v>56</v>
      </c>
      <c r="F97">
        <v>1213</v>
      </c>
      <c r="G97">
        <v>3928</v>
      </c>
      <c r="H97">
        <v>-9</v>
      </c>
    </row>
    <row r="98" spans="1:8" x14ac:dyDescent="0.35">
      <c r="A98" t="s">
        <v>3</v>
      </c>
      <c r="B98" t="s">
        <v>105</v>
      </c>
      <c r="C98" t="s">
        <v>112</v>
      </c>
      <c r="D98">
        <v>4272</v>
      </c>
      <c r="E98">
        <v>29</v>
      </c>
      <c r="F98">
        <v>1337</v>
      </c>
      <c r="G98">
        <v>2906</v>
      </c>
      <c r="H98">
        <v>89</v>
      </c>
    </row>
    <row r="99" spans="1:8" x14ac:dyDescent="0.35">
      <c r="A99" t="s">
        <v>3</v>
      </c>
      <c r="B99" t="s">
        <v>105</v>
      </c>
      <c r="C99" t="s">
        <v>113</v>
      </c>
      <c r="D99">
        <v>3526</v>
      </c>
      <c r="E99">
        <v>39</v>
      </c>
      <c r="F99">
        <v>1125</v>
      </c>
      <c r="G99">
        <v>2362</v>
      </c>
      <c r="H99">
        <v>-57</v>
      </c>
    </row>
    <row r="100" spans="1:8" x14ac:dyDescent="0.35">
      <c r="A100" t="s">
        <v>3</v>
      </c>
      <c r="B100" t="s">
        <v>105</v>
      </c>
      <c r="C100" t="s">
        <v>114</v>
      </c>
      <c r="D100">
        <v>3525</v>
      </c>
      <c r="E100">
        <v>31</v>
      </c>
      <c r="F100">
        <v>907</v>
      </c>
      <c r="G100">
        <v>2587</v>
      </c>
      <c r="H100">
        <v>-36</v>
      </c>
    </row>
    <row r="101" spans="1:8" x14ac:dyDescent="0.35">
      <c r="A101" t="s">
        <v>3</v>
      </c>
      <c r="B101" t="s">
        <v>105</v>
      </c>
      <c r="C101" t="s">
        <v>115</v>
      </c>
      <c r="D101">
        <v>2516</v>
      </c>
      <c r="E101">
        <v>69</v>
      </c>
      <c r="F101">
        <v>0</v>
      </c>
      <c r="G101">
        <v>2447</v>
      </c>
      <c r="H101">
        <v>150</v>
      </c>
    </row>
    <row r="102" spans="1:8" x14ac:dyDescent="0.35">
      <c r="A102" t="s">
        <v>3</v>
      </c>
      <c r="B102" t="s">
        <v>105</v>
      </c>
      <c r="C102" t="s">
        <v>116</v>
      </c>
      <c r="D102">
        <v>2260</v>
      </c>
      <c r="E102">
        <v>81</v>
      </c>
      <c r="F102">
        <v>91</v>
      </c>
      <c r="G102">
        <v>2088</v>
      </c>
      <c r="H102">
        <v>-18</v>
      </c>
    </row>
    <row r="103" spans="1:8" x14ac:dyDescent="0.35">
      <c r="A103" t="s">
        <v>3</v>
      </c>
      <c r="B103" t="s">
        <v>105</v>
      </c>
      <c r="C103" t="s">
        <v>117</v>
      </c>
      <c r="D103">
        <v>2205</v>
      </c>
      <c r="E103">
        <v>65</v>
      </c>
      <c r="F103">
        <v>243</v>
      </c>
      <c r="G103">
        <v>1897</v>
      </c>
      <c r="H103">
        <v>67</v>
      </c>
    </row>
    <row r="104" spans="1:8" x14ac:dyDescent="0.35">
      <c r="A104" t="s">
        <v>3</v>
      </c>
      <c r="B104" t="s">
        <v>105</v>
      </c>
      <c r="C104" t="s">
        <v>118</v>
      </c>
      <c r="D104">
        <v>1740</v>
      </c>
      <c r="E104">
        <v>66</v>
      </c>
      <c r="F104">
        <v>505</v>
      </c>
      <c r="G104">
        <v>1169</v>
      </c>
      <c r="H104">
        <v>105</v>
      </c>
    </row>
    <row r="105" spans="1:8" x14ac:dyDescent="0.35">
      <c r="A105" t="s">
        <v>3</v>
      </c>
      <c r="B105" t="s">
        <v>105</v>
      </c>
      <c r="C105" t="s">
        <v>119</v>
      </c>
      <c r="D105">
        <v>1396</v>
      </c>
      <c r="E105">
        <v>0</v>
      </c>
      <c r="F105">
        <v>1396</v>
      </c>
      <c r="G105">
        <v>0</v>
      </c>
      <c r="H105">
        <v>1</v>
      </c>
    </row>
    <row r="106" spans="1:8" x14ac:dyDescent="0.35">
      <c r="A106" t="s">
        <v>3</v>
      </c>
      <c r="B106" t="s">
        <v>120</v>
      </c>
      <c r="C106" t="s">
        <v>121</v>
      </c>
      <c r="D106">
        <v>25621</v>
      </c>
      <c r="E106">
        <v>343</v>
      </c>
      <c r="F106">
        <v>17422</v>
      </c>
      <c r="G106">
        <v>7856</v>
      </c>
      <c r="H106">
        <v>-694</v>
      </c>
    </row>
    <row r="107" spans="1:8" x14ac:dyDescent="0.35">
      <c r="A107" t="s">
        <v>3</v>
      </c>
      <c r="B107" t="s">
        <v>120</v>
      </c>
      <c r="C107" t="s">
        <v>122</v>
      </c>
      <c r="D107">
        <v>9228</v>
      </c>
      <c r="E107">
        <v>140</v>
      </c>
      <c r="F107">
        <v>4699</v>
      </c>
      <c r="G107">
        <v>4389</v>
      </c>
      <c r="H107">
        <v>174</v>
      </c>
    </row>
    <row r="108" spans="1:8" x14ac:dyDescent="0.35">
      <c r="A108" t="s">
        <v>3</v>
      </c>
      <c r="B108" t="s">
        <v>120</v>
      </c>
      <c r="C108" t="s">
        <v>123</v>
      </c>
      <c r="D108">
        <v>8824</v>
      </c>
      <c r="E108">
        <v>129</v>
      </c>
      <c r="F108">
        <v>6249</v>
      </c>
      <c r="G108">
        <v>2446</v>
      </c>
      <c r="H108">
        <v>619</v>
      </c>
    </row>
    <row r="109" spans="1:8" x14ac:dyDescent="0.35">
      <c r="A109" t="s">
        <v>3</v>
      </c>
      <c r="B109" t="s">
        <v>120</v>
      </c>
      <c r="C109" t="s">
        <v>124</v>
      </c>
      <c r="D109">
        <v>7764</v>
      </c>
      <c r="E109">
        <v>184</v>
      </c>
      <c r="F109">
        <v>5844</v>
      </c>
      <c r="G109">
        <v>1736</v>
      </c>
      <c r="H109">
        <v>-29</v>
      </c>
    </row>
    <row r="110" spans="1:8" x14ac:dyDescent="0.35">
      <c r="A110" t="s">
        <v>3</v>
      </c>
      <c r="B110" t="s">
        <v>120</v>
      </c>
      <c r="C110" t="s">
        <v>125</v>
      </c>
      <c r="D110">
        <v>6404</v>
      </c>
      <c r="E110">
        <v>121</v>
      </c>
      <c r="F110">
        <v>4160</v>
      </c>
      <c r="G110">
        <v>2123</v>
      </c>
      <c r="H110">
        <v>155</v>
      </c>
    </row>
    <row r="111" spans="1:8" x14ac:dyDescent="0.35">
      <c r="A111" t="s">
        <v>3</v>
      </c>
      <c r="B111" t="s">
        <v>120</v>
      </c>
      <c r="C111" t="s">
        <v>126</v>
      </c>
      <c r="D111">
        <v>6115</v>
      </c>
      <c r="E111">
        <v>146</v>
      </c>
      <c r="F111">
        <v>3347</v>
      </c>
      <c r="G111">
        <v>2622</v>
      </c>
      <c r="H111">
        <v>175</v>
      </c>
    </row>
    <row r="112" spans="1:8" x14ac:dyDescent="0.35">
      <c r="A112" t="s">
        <v>3</v>
      </c>
      <c r="B112" t="s">
        <v>120</v>
      </c>
      <c r="C112" t="s">
        <v>127</v>
      </c>
      <c r="D112">
        <v>5218</v>
      </c>
      <c r="E112">
        <v>123</v>
      </c>
      <c r="F112">
        <v>3143</v>
      </c>
      <c r="G112">
        <v>1952</v>
      </c>
      <c r="H112">
        <v>240</v>
      </c>
    </row>
    <row r="113" spans="1:8" x14ac:dyDescent="0.35">
      <c r="A113" t="s">
        <v>3</v>
      </c>
      <c r="B113" t="s">
        <v>120</v>
      </c>
      <c r="C113" t="s">
        <v>128</v>
      </c>
      <c r="D113">
        <v>3806</v>
      </c>
      <c r="E113">
        <v>130</v>
      </c>
      <c r="F113">
        <v>2297</v>
      </c>
      <c r="G113">
        <v>1379</v>
      </c>
      <c r="H113">
        <v>6</v>
      </c>
    </row>
    <row r="114" spans="1:8" x14ac:dyDescent="0.35">
      <c r="A114" t="s">
        <v>3</v>
      </c>
      <c r="B114" t="s">
        <v>120</v>
      </c>
      <c r="C114" t="s">
        <v>129</v>
      </c>
      <c r="D114">
        <v>3409</v>
      </c>
      <c r="E114">
        <v>179</v>
      </c>
      <c r="F114">
        <v>688</v>
      </c>
      <c r="G114">
        <v>2542</v>
      </c>
      <c r="H114">
        <v>-15</v>
      </c>
    </row>
    <row r="115" spans="1:8" x14ac:dyDescent="0.35">
      <c r="A115" t="s">
        <v>3</v>
      </c>
      <c r="B115" t="s">
        <v>120</v>
      </c>
      <c r="C115" t="s">
        <v>130</v>
      </c>
      <c r="D115">
        <v>3116</v>
      </c>
      <c r="E115">
        <v>105</v>
      </c>
      <c r="F115">
        <v>1496</v>
      </c>
      <c r="G115">
        <v>1515</v>
      </c>
      <c r="H115">
        <v>92</v>
      </c>
    </row>
    <row r="116" spans="1:8" x14ac:dyDescent="0.35">
      <c r="A116" t="s">
        <v>3</v>
      </c>
      <c r="B116" t="s">
        <v>120</v>
      </c>
      <c r="C116" t="s">
        <v>131</v>
      </c>
      <c r="D116">
        <v>2470</v>
      </c>
      <c r="E116">
        <v>641</v>
      </c>
      <c r="F116">
        <v>1178</v>
      </c>
      <c r="G116">
        <v>651</v>
      </c>
      <c r="H116">
        <v>-48</v>
      </c>
    </row>
    <row r="117" spans="1:8" x14ac:dyDescent="0.35">
      <c r="A117" t="s">
        <v>3</v>
      </c>
      <c r="B117" t="s">
        <v>120</v>
      </c>
      <c r="C117" t="s">
        <v>132</v>
      </c>
      <c r="D117">
        <v>2450</v>
      </c>
      <c r="E117">
        <v>112</v>
      </c>
      <c r="F117">
        <v>646</v>
      </c>
      <c r="G117">
        <v>1692</v>
      </c>
      <c r="H117">
        <v>-6</v>
      </c>
    </row>
    <row r="118" spans="1:8" x14ac:dyDescent="0.35">
      <c r="A118" t="s">
        <v>3</v>
      </c>
      <c r="B118" t="s">
        <v>120</v>
      </c>
      <c r="C118" t="s">
        <v>133</v>
      </c>
      <c r="D118">
        <v>1852</v>
      </c>
      <c r="E118">
        <v>107</v>
      </c>
      <c r="F118">
        <v>854</v>
      </c>
      <c r="G118">
        <v>891</v>
      </c>
      <c r="H118">
        <v>-187</v>
      </c>
    </row>
    <row r="119" spans="1:8" x14ac:dyDescent="0.35">
      <c r="A119" t="s">
        <v>3</v>
      </c>
      <c r="B119" t="s">
        <v>120</v>
      </c>
      <c r="C119" t="s">
        <v>134</v>
      </c>
      <c r="D119">
        <v>1843</v>
      </c>
      <c r="E119">
        <v>1843</v>
      </c>
      <c r="F119">
        <v>0</v>
      </c>
      <c r="G119">
        <v>0</v>
      </c>
      <c r="H119">
        <v>-2</v>
      </c>
    </row>
    <row r="120" spans="1:8" x14ac:dyDescent="0.35">
      <c r="A120" t="s">
        <v>3</v>
      </c>
      <c r="B120" t="s">
        <v>120</v>
      </c>
      <c r="C120" t="s">
        <v>135</v>
      </c>
      <c r="D120">
        <v>1529</v>
      </c>
      <c r="E120">
        <v>111</v>
      </c>
      <c r="F120">
        <v>910</v>
      </c>
      <c r="G120">
        <v>508</v>
      </c>
      <c r="H120">
        <v>-60</v>
      </c>
    </row>
    <row r="121" spans="1:8" x14ac:dyDescent="0.35">
      <c r="A121" t="s">
        <v>3</v>
      </c>
      <c r="B121" t="s">
        <v>120</v>
      </c>
      <c r="C121" t="s">
        <v>136</v>
      </c>
      <c r="D121">
        <v>1492</v>
      </c>
      <c r="E121">
        <v>0</v>
      </c>
      <c r="F121">
        <v>141</v>
      </c>
      <c r="G121">
        <v>1351</v>
      </c>
      <c r="H121">
        <v>228</v>
      </c>
    </row>
    <row r="122" spans="1:8" x14ac:dyDescent="0.35">
      <c r="A122" t="s">
        <v>3</v>
      </c>
      <c r="B122" t="s">
        <v>120</v>
      </c>
      <c r="C122" t="s">
        <v>137</v>
      </c>
      <c r="D122">
        <v>1218</v>
      </c>
      <c r="E122">
        <v>24</v>
      </c>
      <c r="F122">
        <v>597</v>
      </c>
      <c r="G122">
        <v>597</v>
      </c>
      <c r="H122">
        <v>-51</v>
      </c>
    </row>
    <row r="123" spans="1:8" x14ac:dyDescent="0.35">
      <c r="A123" t="s">
        <v>3</v>
      </c>
      <c r="B123" t="s">
        <v>120</v>
      </c>
      <c r="C123" t="s">
        <v>138</v>
      </c>
      <c r="D123">
        <v>1193</v>
      </c>
      <c r="E123">
        <v>905</v>
      </c>
      <c r="F123">
        <v>104</v>
      </c>
      <c r="G123">
        <v>184</v>
      </c>
      <c r="H123">
        <v>5</v>
      </c>
    </row>
    <row r="124" spans="1:8" x14ac:dyDescent="0.35">
      <c r="A124" t="s">
        <v>3</v>
      </c>
      <c r="B124" t="s">
        <v>139</v>
      </c>
      <c r="C124" t="s">
        <v>140</v>
      </c>
      <c r="D124">
        <v>76803</v>
      </c>
      <c r="E124">
        <v>945</v>
      </c>
      <c r="F124">
        <v>42486</v>
      </c>
      <c r="G124">
        <v>33372</v>
      </c>
      <c r="H124">
        <v>1173</v>
      </c>
    </row>
    <row r="125" spans="1:8" x14ac:dyDescent="0.35">
      <c r="A125" t="s">
        <v>3</v>
      </c>
      <c r="B125" t="s">
        <v>139</v>
      </c>
      <c r="C125" t="s">
        <v>141</v>
      </c>
      <c r="D125">
        <v>19168</v>
      </c>
      <c r="E125">
        <v>162</v>
      </c>
      <c r="F125">
        <v>8184</v>
      </c>
      <c r="G125">
        <v>10822</v>
      </c>
      <c r="H125">
        <v>754</v>
      </c>
    </row>
    <row r="126" spans="1:8" x14ac:dyDescent="0.35">
      <c r="A126" t="s">
        <v>3</v>
      </c>
      <c r="B126" t="s">
        <v>139</v>
      </c>
      <c r="C126" t="s">
        <v>142</v>
      </c>
      <c r="D126">
        <v>10949</v>
      </c>
      <c r="E126">
        <v>136</v>
      </c>
      <c r="F126">
        <v>5477</v>
      </c>
      <c r="G126">
        <v>5336</v>
      </c>
      <c r="H126">
        <v>235</v>
      </c>
    </row>
    <row r="127" spans="1:8" x14ac:dyDescent="0.35">
      <c r="A127" t="s">
        <v>3</v>
      </c>
      <c r="B127" t="s">
        <v>139</v>
      </c>
      <c r="C127" t="s">
        <v>143</v>
      </c>
      <c r="D127">
        <v>9299</v>
      </c>
      <c r="E127">
        <v>0</v>
      </c>
      <c r="F127">
        <v>9299</v>
      </c>
      <c r="G127">
        <v>0</v>
      </c>
      <c r="H127">
        <v>40</v>
      </c>
    </row>
    <row r="128" spans="1:8" x14ac:dyDescent="0.35">
      <c r="A128" t="s">
        <v>3</v>
      </c>
      <c r="B128" t="s">
        <v>139</v>
      </c>
      <c r="C128" t="s">
        <v>144</v>
      </c>
      <c r="D128">
        <v>8716</v>
      </c>
      <c r="E128">
        <v>112</v>
      </c>
      <c r="F128">
        <v>3903</v>
      </c>
      <c r="G128">
        <v>4701</v>
      </c>
      <c r="H128">
        <v>215</v>
      </c>
    </row>
    <row r="129" spans="1:8" x14ac:dyDescent="0.35">
      <c r="A129" t="s">
        <v>3</v>
      </c>
      <c r="B129" t="s">
        <v>139</v>
      </c>
      <c r="C129" t="s">
        <v>145</v>
      </c>
      <c r="D129">
        <v>7900</v>
      </c>
      <c r="E129">
        <v>139</v>
      </c>
      <c r="F129">
        <v>3522</v>
      </c>
      <c r="G129">
        <v>4239</v>
      </c>
      <c r="H129">
        <v>233</v>
      </c>
    </row>
    <row r="130" spans="1:8" x14ac:dyDescent="0.35">
      <c r="A130" t="s">
        <v>3</v>
      </c>
      <c r="B130" t="s">
        <v>139</v>
      </c>
      <c r="C130" t="s">
        <v>146</v>
      </c>
      <c r="D130">
        <v>7843</v>
      </c>
      <c r="E130">
        <v>283</v>
      </c>
      <c r="F130">
        <v>4299</v>
      </c>
      <c r="G130">
        <v>3261</v>
      </c>
      <c r="H130">
        <v>634</v>
      </c>
    </row>
    <row r="131" spans="1:8" x14ac:dyDescent="0.35">
      <c r="A131" t="s">
        <v>3</v>
      </c>
      <c r="B131" t="s">
        <v>139</v>
      </c>
      <c r="C131" t="s">
        <v>147</v>
      </c>
      <c r="D131">
        <v>7476</v>
      </c>
      <c r="E131">
        <v>80</v>
      </c>
      <c r="F131">
        <v>3218</v>
      </c>
      <c r="G131">
        <v>4178</v>
      </c>
      <c r="H131">
        <v>-152</v>
      </c>
    </row>
    <row r="132" spans="1:8" x14ac:dyDescent="0.35">
      <c r="A132" t="s">
        <v>3</v>
      </c>
      <c r="B132" t="s">
        <v>139</v>
      </c>
      <c r="C132" t="s">
        <v>148</v>
      </c>
      <c r="D132">
        <v>7143</v>
      </c>
      <c r="E132">
        <v>227</v>
      </c>
      <c r="F132">
        <v>3414</v>
      </c>
      <c r="G132">
        <v>3502</v>
      </c>
      <c r="H132">
        <v>-6</v>
      </c>
    </row>
    <row r="133" spans="1:8" x14ac:dyDescent="0.35">
      <c r="A133" t="s">
        <v>3</v>
      </c>
      <c r="B133" t="s">
        <v>139</v>
      </c>
      <c r="C133" t="s">
        <v>149</v>
      </c>
      <c r="D133">
        <v>5245</v>
      </c>
      <c r="E133">
        <v>158</v>
      </c>
      <c r="F133">
        <v>3186</v>
      </c>
      <c r="G133">
        <v>1901</v>
      </c>
      <c r="H133">
        <v>372</v>
      </c>
    </row>
    <row r="134" spans="1:8" x14ac:dyDescent="0.35">
      <c r="A134" t="s">
        <v>3</v>
      </c>
      <c r="B134" t="s">
        <v>139</v>
      </c>
      <c r="C134" t="s">
        <v>150</v>
      </c>
      <c r="D134">
        <v>5066</v>
      </c>
      <c r="E134">
        <v>134</v>
      </c>
      <c r="F134">
        <v>2609</v>
      </c>
      <c r="G134">
        <v>2323</v>
      </c>
      <c r="H134">
        <v>220</v>
      </c>
    </row>
    <row r="135" spans="1:8" x14ac:dyDescent="0.35">
      <c r="A135" t="s">
        <v>3</v>
      </c>
      <c r="B135" t="s">
        <v>139</v>
      </c>
      <c r="C135" t="s">
        <v>151</v>
      </c>
      <c r="D135">
        <v>4498</v>
      </c>
      <c r="E135">
        <v>160</v>
      </c>
      <c r="F135">
        <v>617</v>
      </c>
      <c r="G135">
        <v>3721</v>
      </c>
      <c r="H135">
        <v>-127</v>
      </c>
    </row>
    <row r="136" spans="1:8" x14ac:dyDescent="0.35">
      <c r="A136" t="s">
        <v>3</v>
      </c>
      <c r="B136" t="s">
        <v>139</v>
      </c>
      <c r="C136" t="s">
        <v>152</v>
      </c>
      <c r="D136">
        <v>2848</v>
      </c>
      <c r="E136">
        <v>221</v>
      </c>
      <c r="F136">
        <v>288</v>
      </c>
      <c r="G136">
        <v>2339</v>
      </c>
      <c r="H136">
        <v>85</v>
      </c>
    </row>
    <row r="137" spans="1:8" x14ac:dyDescent="0.35">
      <c r="A137" t="s">
        <v>3</v>
      </c>
      <c r="B137" t="s">
        <v>139</v>
      </c>
      <c r="C137" t="s">
        <v>153</v>
      </c>
      <c r="D137">
        <v>2541</v>
      </c>
      <c r="E137">
        <v>168</v>
      </c>
      <c r="F137">
        <v>304</v>
      </c>
      <c r="G137">
        <v>2069</v>
      </c>
      <c r="H137">
        <v>54</v>
      </c>
    </row>
    <row r="138" spans="1:8" x14ac:dyDescent="0.35">
      <c r="A138" t="s">
        <v>3</v>
      </c>
      <c r="B138" t="s">
        <v>139</v>
      </c>
      <c r="C138" t="s">
        <v>154</v>
      </c>
      <c r="D138">
        <v>2442</v>
      </c>
      <c r="E138">
        <v>185</v>
      </c>
      <c r="F138">
        <v>557</v>
      </c>
      <c r="G138">
        <v>1700</v>
      </c>
      <c r="H138">
        <v>68</v>
      </c>
    </row>
    <row r="139" spans="1:8" x14ac:dyDescent="0.35">
      <c r="A139" t="s">
        <v>3</v>
      </c>
      <c r="B139" t="s">
        <v>139</v>
      </c>
      <c r="C139" t="s">
        <v>155</v>
      </c>
      <c r="D139">
        <v>1896</v>
      </c>
      <c r="E139">
        <v>45</v>
      </c>
      <c r="F139">
        <v>259</v>
      </c>
      <c r="G139">
        <v>1592</v>
      </c>
      <c r="H139">
        <v>60</v>
      </c>
    </row>
    <row r="140" spans="1:8" x14ac:dyDescent="0.35">
      <c r="A140" t="s">
        <v>3</v>
      </c>
      <c r="B140" t="s">
        <v>139</v>
      </c>
      <c r="C140" t="s">
        <v>156</v>
      </c>
      <c r="D140">
        <v>1892</v>
      </c>
      <c r="E140">
        <v>51</v>
      </c>
      <c r="F140">
        <v>425</v>
      </c>
      <c r="G140">
        <v>1416</v>
      </c>
      <c r="H140">
        <v>100</v>
      </c>
    </row>
    <row r="141" spans="1:8" x14ac:dyDescent="0.35">
      <c r="A141" t="s">
        <v>3</v>
      </c>
      <c r="B141" t="s">
        <v>139</v>
      </c>
      <c r="C141" t="s">
        <v>157</v>
      </c>
      <c r="D141">
        <v>1499</v>
      </c>
      <c r="E141">
        <v>1484</v>
      </c>
      <c r="F141">
        <v>9</v>
      </c>
      <c r="G141">
        <v>6</v>
      </c>
      <c r="H141">
        <v>-6</v>
      </c>
    </row>
    <row r="142" spans="1:8" x14ac:dyDescent="0.35">
      <c r="A142" t="s">
        <v>3</v>
      </c>
      <c r="B142" t="s">
        <v>139</v>
      </c>
      <c r="C142" t="s">
        <v>158</v>
      </c>
      <c r="D142">
        <v>1379</v>
      </c>
      <c r="E142">
        <v>28</v>
      </c>
      <c r="F142">
        <v>171</v>
      </c>
      <c r="G142">
        <v>1180</v>
      </c>
      <c r="H142">
        <v>-16</v>
      </c>
    </row>
    <row r="143" spans="1:8" x14ac:dyDescent="0.35">
      <c r="A143" t="s">
        <v>3</v>
      </c>
      <c r="B143" t="s">
        <v>139</v>
      </c>
      <c r="C143" t="s">
        <v>159</v>
      </c>
      <c r="D143">
        <v>1340</v>
      </c>
      <c r="E143">
        <v>1340</v>
      </c>
      <c r="F143">
        <v>0</v>
      </c>
      <c r="G143">
        <v>0</v>
      </c>
      <c r="H143">
        <v>-63</v>
      </c>
    </row>
    <row r="144" spans="1:8" x14ac:dyDescent="0.35">
      <c r="A144" t="s">
        <v>3</v>
      </c>
      <c r="B144" t="s">
        <v>139</v>
      </c>
      <c r="C144" t="s">
        <v>160</v>
      </c>
      <c r="D144">
        <v>1276</v>
      </c>
      <c r="E144">
        <v>0</v>
      </c>
      <c r="F144">
        <v>1276</v>
      </c>
      <c r="G144">
        <v>0</v>
      </c>
      <c r="H144">
        <v>-209</v>
      </c>
    </row>
    <row r="145" spans="1:8" x14ac:dyDescent="0.35">
      <c r="A145" t="s">
        <v>3</v>
      </c>
      <c r="B145" t="s">
        <v>139</v>
      </c>
      <c r="C145" t="s">
        <v>161</v>
      </c>
      <c r="D145">
        <v>1015</v>
      </c>
      <c r="E145">
        <v>187</v>
      </c>
      <c r="F145">
        <v>213</v>
      </c>
      <c r="G145">
        <v>615</v>
      </c>
      <c r="H145">
        <v>106</v>
      </c>
    </row>
    <row r="146" spans="1:8" x14ac:dyDescent="0.35">
      <c r="A146" t="s">
        <v>3</v>
      </c>
      <c r="B146" t="s">
        <v>139</v>
      </c>
      <c r="C146" t="s">
        <v>162</v>
      </c>
      <c r="D146">
        <v>671</v>
      </c>
      <c r="E146">
        <v>658</v>
      </c>
      <c r="F146">
        <v>13</v>
      </c>
      <c r="G146">
        <v>0</v>
      </c>
      <c r="H146">
        <v>-106</v>
      </c>
    </row>
    <row r="147" spans="1:8" x14ac:dyDescent="0.35">
      <c r="A147" t="s">
        <v>3</v>
      </c>
      <c r="B147" t="s">
        <v>139</v>
      </c>
      <c r="C147" t="s">
        <v>163</v>
      </c>
      <c r="D147">
        <v>648</v>
      </c>
      <c r="E147">
        <v>648</v>
      </c>
      <c r="F147">
        <v>0</v>
      </c>
      <c r="G147">
        <v>0</v>
      </c>
      <c r="H147">
        <v>-67</v>
      </c>
    </row>
    <row r="148" spans="1:8" x14ac:dyDescent="0.35">
      <c r="A148" t="s">
        <v>3</v>
      </c>
      <c r="B148" t="s">
        <v>164</v>
      </c>
      <c r="C148" t="s">
        <v>165</v>
      </c>
      <c r="D148">
        <v>23629</v>
      </c>
      <c r="E148">
        <v>93</v>
      </c>
      <c r="F148">
        <v>13279</v>
      </c>
      <c r="G148">
        <v>10257</v>
      </c>
      <c r="H148">
        <v>-87</v>
      </c>
    </row>
    <row r="149" spans="1:8" x14ac:dyDescent="0.35">
      <c r="A149" t="s">
        <v>3</v>
      </c>
      <c r="B149" t="s">
        <v>164</v>
      </c>
      <c r="C149" t="s">
        <v>166</v>
      </c>
      <c r="D149">
        <v>23321</v>
      </c>
      <c r="E149">
        <v>266</v>
      </c>
      <c r="F149">
        <v>12871</v>
      </c>
      <c r="G149">
        <v>10184</v>
      </c>
      <c r="H149">
        <v>103</v>
      </c>
    </row>
    <row r="150" spans="1:8" x14ac:dyDescent="0.35">
      <c r="A150" t="s">
        <v>3</v>
      </c>
      <c r="B150" t="s">
        <v>164</v>
      </c>
      <c r="C150" t="s">
        <v>167</v>
      </c>
      <c r="D150">
        <v>16814</v>
      </c>
      <c r="E150">
        <v>253</v>
      </c>
      <c r="F150">
        <v>8080</v>
      </c>
      <c r="G150">
        <v>8481</v>
      </c>
      <c r="H150">
        <v>-1683</v>
      </c>
    </row>
    <row r="151" spans="1:8" x14ac:dyDescent="0.35">
      <c r="A151" t="s">
        <v>3</v>
      </c>
      <c r="B151" t="s">
        <v>164</v>
      </c>
      <c r="C151" t="s">
        <v>168</v>
      </c>
      <c r="D151">
        <v>13096</v>
      </c>
      <c r="E151">
        <v>45</v>
      </c>
      <c r="F151">
        <v>7796</v>
      </c>
      <c r="G151">
        <v>5255</v>
      </c>
      <c r="H151">
        <v>-76</v>
      </c>
    </row>
    <row r="152" spans="1:8" x14ac:dyDescent="0.35">
      <c r="A152" t="s">
        <v>3</v>
      </c>
      <c r="B152" t="s">
        <v>164</v>
      </c>
      <c r="C152" t="s">
        <v>169</v>
      </c>
      <c r="D152">
        <v>12455</v>
      </c>
      <c r="E152">
        <v>55</v>
      </c>
      <c r="F152">
        <v>6611</v>
      </c>
      <c r="G152">
        <v>5789</v>
      </c>
      <c r="H152">
        <v>-131</v>
      </c>
    </row>
    <row r="153" spans="1:8" x14ac:dyDescent="0.35">
      <c r="A153" t="s">
        <v>3</v>
      </c>
      <c r="B153" t="s">
        <v>164</v>
      </c>
      <c r="C153" t="s">
        <v>170</v>
      </c>
      <c r="D153">
        <v>6734</v>
      </c>
      <c r="E153">
        <v>27</v>
      </c>
      <c r="F153">
        <v>3657</v>
      </c>
      <c r="G153">
        <v>3050</v>
      </c>
      <c r="H153">
        <v>-59</v>
      </c>
    </row>
    <row r="154" spans="1:8" x14ac:dyDescent="0.35">
      <c r="A154" t="s">
        <v>3</v>
      </c>
      <c r="B154" t="s">
        <v>164</v>
      </c>
      <c r="C154" t="s">
        <v>171</v>
      </c>
      <c r="D154">
        <v>5593</v>
      </c>
      <c r="E154">
        <v>369</v>
      </c>
      <c r="F154">
        <v>1232</v>
      </c>
      <c r="G154">
        <v>3992</v>
      </c>
      <c r="H154">
        <v>57</v>
      </c>
    </row>
    <row r="155" spans="1:8" x14ac:dyDescent="0.35">
      <c r="A155" t="s">
        <v>3</v>
      </c>
      <c r="B155" t="s">
        <v>164</v>
      </c>
      <c r="C155" t="s">
        <v>172</v>
      </c>
      <c r="D155">
        <v>5396</v>
      </c>
      <c r="E155">
        <v>88</v>
      </c>
      <c r="F155">
        <v>3307</v>
      </c>
      <c r="G155">
        <v>2001</v>
      </c>
      <c r="H155">
        <v>30</v>
      </c>
    </row>
    <row r="156" spans="1:8" x14ac:dyDescent="0.35">
      <c r="A156" t="s">
        <v>3</v>
      </c>
      <c r="B156" t="s">
        <v>164</v>
      </c>
      <c r="C156" t="s">
        <v>173</v>
      </c>
      <c r="D156">
        <v>5295</v>
      </c>
      <c r="E156">
        <v>83</v>
      </c>
      <c r="F156">
        <v>2667</v>
      </c>
      <c r="G156">
        <v>2545</v>
      </c>
      <c r="H156">
        <v>-158</v>
      </c>
    </row>
    <row r="157" spans="1:8" x14ac:dyDescent="0.35">
      <c r="A157" t="s">
        <v>3</v>
      </c>
      <c r="B157" t="s">
        <v>164</v>
      </c>
      <c r="C157" t="s">
        <v>174</v>
      </c>
      <c r="D157">
        <v>4370</v>
      </c>
      <c r="E157">
        <v>27</v>
      </c>
      <c r="F157">
        <v>2277</v>
      </c>
      <c r="G157">
        <v>2066</v>
      </c>
      <c r="H157">
        <v>-61</v>
      </c>
    </row>
    <row r="158" spans="1:8" x14ac:dyDescent="0.35">
      <c r="A158" t="s">
        <v>3</v>
      </c>
      <c r="B158" t="s">
        <v>164</v>
      </c>
      <c r="C158" t="s">
        <v>175</v>
      </c>
      <c r="D158">
        <v>4249</v>
      </c>
      <c r="E158">
        <v>31</v>
      </c>
      <c r="F158">
        <v>1672</v>
      </c>
      <c r="G158">
        <v>2546</v>
      </c>
      <c r="H158">
        <v>-193</v>
      </c>
    </row>
    <row r="159" spans="1:8" x14ac:dyDescent="0.35">
      <c r="A159" t="s">
        <v>3</v>
      </c>
      <c r="B159" t="s">
        <v>164</v>
      </c>
      <c r="C159" t="s">
        <v>176</v>
      </c>
      <c r="D159">
        <v>3614</v>
      </c>
      <c r="E159">
        <v>67</v>
      </c>
      <c r="F159">
        <v>1207</v>
      </c>
      <c r="G159">
        <v>2340</v>
      </c>
      <c r="H159">
        <v>-165</v>
      </c>
    </row>
    <row r="160" spans="1:8" x14ac:dyDescent="0.35">
      <c r="A160" t="s">
        <v>3</v>
      </c>
      <c r="B160" t="s">
        <v>164</v>
      </c>
      <c r="C160" t="s">
        <v>177</v>
      </c>
      <c r="D160">
        <v>2698</v>
      </c>
      <c r="E160">
        <v>82</v>
      </c>
      <c r="F160">
        <v>143</v>
      </c>
      <c r="G160">
        <v>2473</v>
      </c>
      <c r="H160">
        <v>-97</v>
      </c>
    </row>
    <row r="161" spans="1:8" x14ac:dyDescent="0.35">
      <c r="A161" t="s">
        <v>3</v>
      </c>
      <c r="B161" t="s">
        <v>164</v>
      </c>
      <c r="C161" t="s">
        <v>178</v>
      </c>
      <c r="D161">
        <v>2527</v>
      </c>
      <c r="E161">
        <v>33</v>
      </c>
      <c r="F161">
        <v>898</v>
      </c>
      <c r="G161">
        <v>1596</v>
      </c>
      <c r="H161">
        <v>-65</v>
      </c>
    </row>
    <row r="162" spans="1:8" x14ac:dyDescent="0.35">
      <c r="A162" t="s">
        <v>3</v>
      </c>
      <c r="B162" t="s">
        <v>164</v>
      </c>
      <c r="C162" t="s">
        <v>179</v>
      </c>
      <c r="D162">
        <v>2511</v>
      </c>
      <c r="E162">
        <v>36</v>
      </c>
      <c r="F162">
        <v>1208</v>
      </c>
      <c r="G162">
        <v>1267</v>
      </c>
      <c r="H162">
        <v>-9</v>
      </c>
    </row>
    <row r="163" spans="1:8" x14ac:dyDescent="0.35">
      <c r="A163" t="s">
        <v>3</v>
      </c>
      <c r="B163" t="s">
        <v>164</v>
      </c>
      <c r="C163" t="s">
        <v>180</v>
      </c>
      <c r="D163">
        <v>2084</v>
      </c>
      <c r="E163">
        <v>72</v>
      </c>
      <c r="F163">
        <v>102</v>
      </c>
      <c r="G163">
        <v>1910</v>
      </c>
      <c r="H163">
        <v>115</v>
      </c>
    </row>
    <row r="164" spans="1:8" x14ac:dyDescent="0.35">
      <c r="A164" t="s">
        <v>3</v>
      </c>
      <c r="B164" t="s">
        <v>164</v>
      </c>
      <c r="C164" t="s">
        <v>181</v>
      </c>
      <c r="D164">
        <v>1798</v>
      </c>
      <c r="E164">
        <v>110</v>
      </c>
      <c r="F164">
        <v>286</v>
      </c>
      <c r="G164">
        <v>1402</v>
      </c>
      <c r="H164">
        <v>-147</v>
      </c>
    </row>
    <row r="165" spans="1:8" x14ac:dyDescent="0.35">
      <c r="A165" t="s">
        <v>3</v>
      </c>
      <c r="B165" t="s">
        <v>182</v>
      </c>
      <c r="C165" t="s">
        <v>183</v>
      </c>
      <c r="D165">
        <v>89053</v>
      </c>
      <c r="E165">
        <v>1147</v>
      </c>
      <c r="F165">
        <v>53066</v>
      </c>
      <c r="G165">
        <v>34840</v>
      </c>
      <c r="H165">
        <v>4951</v>
      </c>
    </row>
    <row r="166" spans="1:8" x14ac:dyDescent="0.35">
      <c r="A166" t="s">
        <v>3</v>
      </c>
      <c r="B166" t="s">
        <v>182</v>
      </c>
      <c r="C166" t="s">
        <v>184</v>
      </c>
      <c r="D166">
        <v>26917</v>
      </c>
      <c r="E166">
        <v>847</v>
      </c>
      <c r="F166">
        <v>19005</v>
      </c>
      <c r="G166">
        <v>7065</v>
      </c>
      <c r="H166">
        <v>-151</v>
      </c>
    </row>
    <row r="167" spans="1:8" x14ac:dyDescent="0.35">
      <c r="A167" t="s">
        <v>3</v>
      </c>
      <c r="B167" t="s">
        <v>182</v>
      </c>
      <c r="C167" t="s">
        <v>185</v>
      </c>
      <c r="D167">
        <v>13342</v>
      </c>
      <c r="E167">
        <v>4</v>
      </c>
      <c r="F167">
        <v>4733</v>
      </c>
      <c r="G167">
        <v>8605</v>
      </c>
      <c r="H167">
        <v>29</v>
      </c>
    </row>
    <row r="168" spans="1:8" x14ac:dyDescent="0.35">
      <c r="A168" t="s">
        <v>3</v>
      </c>
      <c r="B168" t="s">
        <v>182</v>
      </c>
      <c r="C168" t="s">
        <v>186</v>
      </c>
      <c r="D168">
        <v>11697</v>
      </c>
      <c r="E168">
        <v>0</v>
      </c>
      <c r="F168">
        <v>334</v>
      </c>
      <c r="G168">
        <v>11363</v>
      </c>
      <c r="H168">
        <v>-373</v>
      </c>
    </row>
    <row r="169" spans="1:8" x14ac:dyDescent="0.35">
      <c r="A169" t="s">
        <v>3</v>
      </c>
      <c r="B169" t="s">
        <v>182</v>
      </c>
      <c r="C169" t="s">
        <v>187</v>
      </c>
      <c r="D169">
        <v>11458</v>
      </c>
      <c r="E169">
        <v>114</v>
      </c>
      <c r="F169">
        <v>5968</v>
      </c>
      <c r="G169">
        <v>5376</v>
      </c>
      <c r="H169">
        <v>-498</v>
      </c>
    </row>
    <row r="170" spans="1:8" x14ac:dyDescent="0.35">
      <c r="A170" t="s">
        <v>3</v>
      </c>
      <c r="B170" t="s">
        <v>182</v>
      </c>
      <c r="C170" t="s">
        <v>188</v>
      </c>
      <c r="D170">
        <v>9487</v>
      </c>
      <c r="E170">
        <v>75</v>
      </c>
      <c r="F170">
        <v>4234</v>
      </c>
      <c r="G170">
        <v>5178</v>
      </c>
      <c r="H170">
        <v>355</v>
      </c>
    </row>
    <row r="171" spans="1:8" x14ac:dyDescent="0.35">
      <c r="A171" t="s">
        <v>3</v>
      </c>
      <c r="B171" t="s">
        <v>182</v>
      </c>
      <c r="C171" t="s">
        <v>189</v>
      </c>
      <c r="D171">
        <v>8527</v>
      </c>
      <c r="E171">
        <v>238</v>
      </c>
      <c r="F171">
        <v>2426</v>
      </c>
      <c r="G171">
        <v>5863</v>
      </c>
      <c r="H171">
        <v>368</v>
      </c>
    </row>
    <row r="172" spans="1:8" x14ac:dyDescent="0.35">
      <c r="A172" t="s">
        <v>3</v>
      </c>
      <c r="B172" t="s">
        <v>182</v>
      </c>
      <c r="C172" t="s">
        <v>190</v>
      </c>
      <c r="D172">
        <v>7560</v>
      </c>
      <c r="E172">
        <v>66</v>
      </c>
      <c r="F172">
        <v>3268</v>
      </c>
      <c r="G172">
        <v>4226</v>
      </c>
      <c r="H172">
        <v>-18</v>
      </c>
    </row>
    <row r="173" spans="1:8" x14ac:dyDescent="0.35">
      <c r="A173" t="s">
        <v>3</v>
      </c>
      <c r="B173" t="s">
        <v>182</v>
      </c>
      <c r="C173" t="s">
        <v>191</v>
      </c>
      <c r="D173">
        <v>7382</v>
      </c>
      <c r="E173">
        <v>116</v>
      </c>
      <c r="F173">
        <v>3948</v>
      </c>
      <c r="G173">
        <v>3318</v>
      </c>
      <c r="H173">
        <v>178</v>
      </c>
    </row>
    <row r="174" spans="1:8" x14ac:dyDescent="0.35">
      <c r="A174" t="s">
        <v>3</v>
      </c>
      <c r="B174" t="s">
        <v>182</v>
      </c>
      <c r="C174" t="s">
        <v>192</v>
      </c>
      <c r="D174">
        <v>6833</v>
      </c>
      <c r="E174">
        <v>83</v>
      </c>
      <c r="F174">
        <v>2322</v>
      </c>
      <c r="G174">
        <v>4428</v>
      </c>
      <c r="H174">
        <v>195</v>
      </c>
    </row>
    <row r="175" spans="1:8" x14ac:dyDescent="0.35">
      <c r="A175" t="s">
        <v>3</v>
      </c>
      <c r="B175" t="s">
        <v>182</v>
      </c>
      <c r="C175" t="s">
        <v>193</v>
      </c>
      <c r="D175">
        <v>5578</v>
      </c>
      <c r="E175">
        <v>101</v>
      </c>
      <c r="F175">
        <v>2222</v>
      </c>
      <c r="G175">
        <v>3255</v>
      </c>
      <c r="H175">
        <v>239</v>
      </c>
    </row>
    <row r="176" spans="1:8" x14ac:dyDescent="0.35">
      <c r="A176" t="s">
        <v>3</v>
      </c>
      <c r="B176" t="s">
        <v>182</v>
      </c>
      <c r="C176" t="s">
        <v>194</v>
      </c>
      <c r="D176">
        <v>5561</v>
      </c>
      <c r="E176">
        <v>112</v>
      </c>
      <c r="F176">
        <v>2458</v>
      </c>
      <c r="G176">
        <v>2991</v>
      </c>
      <c r="H176">
        <v>-98</v>
      </c>
    </row>
    <row r="177" spans="1:8" x14ac:dyDescent="0.35">
      <c r="A177" t="s">
        <v>3</v>
      </c>
      <c r="B177" t="s">
        <v>182</v>
      </c>
      <c r="C177" t="s">
        <v>195</v>
      </c>
      <c r="D177">
        <v>5278</v>
      </c>
      <c r="E177">
        <v>76</v>
      </c>
      <c r="F177">
        <v>2087</v>
      </c>
      <c r="G177">
        <v>3115</v>
      </c>
      <c r="H177">
        <v>-121</v>
      </c>
    </row>
    <row r="178" spans="1:8" x14ac:dyDescent="0.35">
      <c r="A178" t="s">
        <v>3</v>
      </c>
      <c r="B178" t="s">
        <v>182</v>
      </c>
      <c r="C178" t="s">
        <v>196</v>
      </c>
      <c r="D178">
        <v>5118</v>
      </c>
      <c r="E178">
        <v>196</v>
      </c>
      <c r="F178">
        <v>2634</v>
      </c>
      <c r="G178">
        <v>2288</v>
      </c>
      <c r="H178">
        <v>2</v>
      </c>
    </row>
    <row r="179" spans="1:8" x14ac:dyDescent="0.35">
      <c r="A179" t="s">
        <v>3</v>
      </c>
      <c r="B179" t="s">
        <v>182</v>
      </c>
      <c r="C179" t="s">
        <v>197</v>
      </c>
      <c r="D179">
        <v>5042</v>
      </c>
      <c r="E179">
        <v>135</v>
      </c>
      <c r="F179">
        <v>2544</v>
      </c>
      <c r="G179">
        <v>2363</v>
      </c>
      <c r="H179">
        <v>-24</v>
      </c>
    </row>
    <row r="180" spans="1:8" x14ac:dyDescent="0.35">
      <c r="A180" t="s">
        <v>3</v>
      </c>
      <c r="B180" t="s">
        <v>182</v>
      </c>
      <c r="C180" t="s">
        <v>198</v>
      </c>
      <c r="D180">
        <v>4990</v>
      </c>
      <c r="E180">
        <v>14</v>
      </c>
      <c r="F180">
        <v>699</v>
      </c>
      <c r="G180">
        <v>4277</v>
      </c>
      <c r="H180">
        <v>-35</v>
      </c>
    </row>
    <row r="181" spans="1:8" x14ac:dyDescent="0.35">
      <c r="A181" t="s">
        <v>3</v>
      </c>
      <c r="B181" t="s">
        <v>182</v>
      </c>
      <c r="C181" t="s">
        <v>199</v>
      </c>
      <c r="D181">
        <v>4912</v>
      </c>
      <c r="E181">
        <v>58</v>
      </c>
      <c r="F181">
        <v>2352</v>
      </c>
      <c r="G181">
        <v>2502</v>
      </c>
      <c r="H181">
        <v>-247</v>
      </c>
    </row>
    <row r="182" spans="1:8" x14ac:dyDescent="0.35">
      <c r="A182" t="s">
        <v>3</v>
      </c>
      <c r="B182" t="s">
        <v>182</v>
      </c>
      <c r="C182" t="s">
        <v>200</v>
      </c>
      <c r="D182">
        <v>4910</v>
      </c>
      <c r="E182">
        <v>52</v>
      </c>
      <c r="F182">
        <v>2260</v>
      </c>
      <c r="G182">
        <v>2598</v>
      </c>
      <c r="H182">
        <v>-318</v>
      </c>
    </row>
    <row r="183" spans="1:8" x14ac:dyDescent="0.35">
      <c r="A183" t="s">
        <v>3</v>
      </c>
      <c r="B183" t="s">
        <v>182</v>
      </c>
      <c r="C183" t="s">
        <v>201</v>
      </c>
      <c r="D183">
        <v>4587</v>
      </c>
      <c r="E183">
        <v>122</v>
      </c>
      <c r="F183">
        <v>2126</v>
      </c>
      <c r="G183">
        <v>2339</v>
      </c>
      <c r="H183">
        <v>68</v>
      </c>
    </row>
    <row r="184" spans="1:8" x14ac:dyDescent="0.35">
      <c r="A184" t="s">
        <v>3</v>
      </c>
      <c r="B184" t="s">
        <v>182</v>
      </c>
      <c r="C184" t="s">
        <v>202</v>
      </c>
      <c r="D184">
        <v>4168</v>
      </c>
      <c r="E184">
        <v>53</v>
      </c>
      <c r="F184">
        <v>1636</v>
      </c>
      <c r="G184">
        <v>2479</v>
      </c>
      <c r="H184">
        <v>-247</v>
      </c>
    </row>
    <row r="185" spans="1:8" x14ac:dyDescent="0.35">
      <c r="A185" t="s">
        <v>3</v>
      </c>
      <c r="B185" t="s">
        <v>182</v>
      </c>
      <c r="C185" t="s">
        <v>203</v>
      </c>
      <c r="D185">
        <v>3933</v>
      </c>
      <c r="E185">
        <v>106</v>
      </c>
      <c r="F185">
        <v>1046</v>
      </c>
      <c r="G185">
        <v>2781</v>
      </c>
      <c r="H185">
        <v>-168</v>
      </c>
    </row>
    <row r="186" spans="1:8" x14ac:dyDescent="0.35">
      <c r="A186" t="s">
        <v>3</v>
      </c>
      <c r="B186" t="s">
        <v>182</v>
      </c>
      <c r="C186" t="s">
        <v>204</v>
      </c>
      <c r="D186">
        <v>3878</v>
      </c>
      <c r="E186">
        <v>77</v>
      </c>
      <c r="F186">
        <v>1393</v>
      </c>
      <c r="G186">
        <v>2408</v>
      </c>
      <c r="H186">
        <v>31</v>
      </c>
    </row>
    <row r="187" spans="1:8" x14ac:dyDescent="0.35">
      <c r="A187" t="s">
        <v>3</v>
      </c>
      <c r="B187" t="s">
        <v>182</v>
      </c>
      <c r="C187" t="s">
        <v>205</v>
      </c>
      <c r="D187">
        <v>3707</v>
      </c>
      <c r="E187">
        <v>34</v>
      </c>
      <c r="F187">
        <v>961</v>
      </c>
      <c r="G187">
        <v>2712</v>
      </c>
      <c r="H187">
        <v>77</v>
      </c>
    </row>
    <row r="188" spans="1:8" x14ac:dyDescent="0.35">
      <c r="A188" t="s">
        <v>3</v>
      </c>
      <c r="B188" t="s">
        <v>182</v>
      </c>
      <c r="C188" t="s">
        <v>206</v>
      </c>
      <c r="D188">
        <v>3508</v>
      </c>
      <c r="E188">
        <v>78</v>
      </c>
      <c r="F188">
        <v>410</v>
      </c>
      <c r="G188">
        <v>3020</v>
      </c>
      <c r="H188">
        <v>39</v>
      </c>
    </row>
    <row r="189" spans="1:8" x14ac:dyDescent="0.35">
      <c r="A189" t="s">
        <v>3</v>
      </c>
      <c r="B189" t="s">
        <v>182</v>
      </c>
      <c r="C189" t="s">
        <v>207</v>
      </c>
      <c r="D189">
        <v>3136</v>
      </c>
      <c r="E189">
        <v>82</v>
      </c>
      <c r="F189">
        <v>1285</v>
      </c>
      <c r="G189">
        <v>1769</v>
      </c>
      <c r="H189">
        <v>120</v>
      </c>
    </row>
    <row r="190" spans="1:8" x14ac:dyDescent="0.35">
      <c r="A190" t="s">
        <v>3</v>
      </c>
      <c r="B190" t="s">
        <v>182</v>
      </c>
      <c r="C190" t="s">
        <v>208</v>
      </c>
      <c r="D190">
        <v>2925</v>
      </c>
      <c r="E190">
        <v>64</v>
      </c>
      <c r="F190">
        <v>500</v>
      </c>
      <c r="G190">
        <v>2361</v>
      </c>
      <c r="H190">
        <v>19</v>
      </c>
    </row>
    <row r="191" spans="1:8" x14ac:dyDescent="0.35">
      <c r="A191" t="s">
        <v>3</v>
      </c>
      <c r="B191" t="s">
        <v>182</v>
      </c>
      <c r="C191" t="s">
        <v>209</v>
      </c>
      <c r="D191">
        <v>2624</v>
      </c>
      <c r="E191">
        <v>67</v>
      </c>
      <c r="F191">
        <v>532</v>
      </c>
      <c r="G191">
        <v>2025</v>
      </c>
      <c r="H191">
        <v>281</v>
      </c>
    </row>
    <row r="192" spans="1:8" x14ac:dyDescent="0.35">
      <c r="A192" t="s">
        <v>3</v>
      </c>
      <c r="B192" t="s">
        <v>182</v>
      </c>
      <c r="C192" t="s">
        <v>210</v>
      </c>
      <c r="D192">
        <v>2265</v>
      </c>
      <c r="E192">
        <v>68</v>
      </c>
      <c r="F192">
        <v>379</v>
      </c>
      <c r="G192">
        <v>1818</v>
      </c>
      <c r="H192">
        <v>67</v>
      </c>
    </row>
    <row r="193" spans="1:8" x14ac:dyDescent="0.35">
      <c r="A193" t="s">
        <v>3</v>
      </c>
      <c r="B193" t="s">
        <v>182</v>
      </c>
      <c r="C193" t="s">
        <v>211</v>
      </c>
      <c r="D193">
        <v>2118</v>
      </c>
      <c r="E193">
        <v>84</v>
      </c>
      <c r="F193">
        <v>270</v>
      </c>
      <c r="G193">
        <v>1764</v>
      </c>
      <c r="H193">
        <v>-7</v>
      </c>
    </row>
    <row r="194" spans="1:8" x14ac:dyDescent="0.35">
      <c r="A194" t="s">
        <v>3</v>
      </c>
      <c r="B194" t="s">
        <v>182</v>
      </c>
      <c r="C194" t="s">
        <v>212</v>
      </c>
      <c r="D194">
        <v>1966</v>
      </c>
      <c r="E194">
        <v>183</v>
      </c>
      <c r="F194">
        <v>519</v>
      </c>
      <c r="G194">
        <v>1264</v>
      </c>
      <c r="H194">
        <v>-32</v>
      </c>
    </row>
    <row r="195" spans="1:8" x14ac:dyDescent="0.35">
      <c r="A195" t="s">
        <v>3</v>
      </c>
      <c r="B195" t="s">
        <v>182</v>
      </c>
      <c r="C195" t="s">
        <v>213</v>
      </c>
      <c r="D195">
        <v>1840</v>
      </c>
      <c r="E195">
        <v>0</v>
      </c>
      <c r="F195">
        <v>1840</v>
      </c>
      <c r="G195">
        <v>0</v>
      </c>
      <c r="H195">
        <v>226</v>
      </c>
    </row>
    <row r="196" spans="1:8" x14ac:dyDescent="0.35">
      <c r="A196" t="s">
        <v>3</v>
      </c>
      <c r="B196" t="s">
        <v>182</v>
      </c>
      <c r="C196" t="s">
        <v>214</v>
      </c>
      <c r="D196">
        <v>1596</v>
      </c>
      <c r="E196">
        <v>34</v>
      </c>
      <c r="F196">
        <v>156</v>
      </c>
      <c r="G196">
        <v>1406</v>
      </c>
      <c r="H196">
        <v>54</v>
      </c>
    </row>
    <row r="197" spans="1:8" x14ac:dyDescent="0.35">
      <c r="A197" t="s">
        <v>3</v>
      </c>
      <c r="B197" t="s">
        <v>182</v>
      </c>
      <c r="C197" t="s">
        <v>215</v>
      </c>
      <c r="D197">
        <v>1431</v>
      </c>
      <c r="E197">
        <v>44</v>
      </c>
      <c r="F197">
        <v>52</v>
      </c>
      <c r="G197">
        <v>1335</v>
      </c>
      <c r="H197">
        <v>33</v>
      </c>
    </row>
    <row r="198" spans="1:8" x14ac:dyDescent="0.35">
      <c r="A198" t="s">
        <v>3</v>
      </c>
      <c r="B198" t="s">
        <v>182</v>
      </c>
      <c r="C198" t="s">
        <v>216</v>
      </c>
      <c r="D198">
        <v>1334</v>
      </c>
      <c r="E198">
        <v>39</v>
      </c>
      <c r="F198">
        <v>106</v>
      </c>
      <c r="G198">
        <v>1189</v>
      </c>
      <c r="H198">
        <v>57</v>
      </c>
    </row>
    <row r="199" spans="1:8" x14ac:dyDescent="0.35">
      <c r="A199" t="s">
        <v>3</v>
      </c>
      <c r="B199" t="s">
        <v>182</v>
      </c>
      <c r="C199" t="s">
        <v>217</v>
      </c>
      <c r="D199">
        <v>1218</v>
      </c>
      <c r="E199">
        <v>70</v>
      </c>
      <c r="F199">
        <v>159</v>
      </c>
      <c r="G199">
        <v>989</v>
      </c>
      <c r="H199">
        <v>-9</v>
      </c>
    </row>
    <row r="200" spans="1:8" x14ac:dyDescent="0.35">
      <c r="A200" t="s">
        <v>3</v>
      </c>
      <c r="B200" t="s">
        <v>182</v>
      </c>
      <c r="C200" t="s">
        <v>218</v>
      </c>
      <c r="D200">
        <v>1181</v>
      </c>
      <c r="E200">
        <v>0</v>
      </c>
      <c r="F200">
        <v>1181</v>
      </c>
      <c r="G200">
        <v>0</v>
      </c>
      <c r="H200">
        <v>56</v>
      </c>
    </row>
    <row r="201" spans="1:8" x14ac:dyDescent="0.35">
      <c r="A201" t="s">
        <v>3</v>
      </c>
      <c r="B201" t="s">
        <v>182</v>
      </c>
      <c r="C201" t="s">
        <v>219</v>
      </c>
      <c r="D201">
        <v>1006</v>
      </c>
      <c r="E201">
        <v>4</v>
      </c>
      <c r="F201">
        <v>38</v>
      </c>
      <c r="G201">
        <v>964</v>
      </c>
      <c r="H201">
        <v>-26</v>
      </c>
    </row>
    <row r="202" spans="1:8" x14ac:dyDescent="0.35">
      <c r="A202" t="s">
        <v>3</v>
      </c>
      <c r="B202" t="s">
        <v>220</v>
      </c>
      <c r="C202" t="s">
        <v>221</v>
      </c>
      <c r="D202">
        <v>33646</v>
      </c>
      <c r="E202">
        <v>203</v>
      </c>
      <c r="F202">
        <v>19640</v>
      </c>
      <c r="G202">
        <v>13803</v>
      </c>
      <c r="H202">
        <v>572</v>
      </c>
    </row>
    <row r="203" spans="1:8" x14ac:dyDescent="0.35">
      <c r="A203" t="s">
        <v>3</v>
      </c>
      <c r="B203" t="s">
        <v>220</v>
      </c>
      <c r="C203" t="s">
        <v>222</v>
      </c>
      <c r="D203">
        <v>28307</v>
      </c>
      <c r="E203">
        <v>149</v>
      </c>
      <c r="F203">
        <v>16856</v>
      </c>
      <c r="G203">
        <v>11302</v>
      </c>
      <c r="H203">
        <v>-662</v>
      </c>
    </row>
    <row r="204" spans="1:8" x14ac:dyDescent="0.35">
      <c r="A204" t="s">
        <v>3</v>
      </c>
      <c r="B204" t="s">
        <v>220</v>
      </c>
      <c r="C204" t="s">
        <v>223</v>
      </c>
      <c r="D204">
        <v>23961</v>
      </c>
      <c r="E204">
        <v>76</v>
      </c>
      <c r="F204">
        <v>12384</v>
      </c>
      <c r="G204">
        <v>11501</v>
      </c>
      <c r="H204">
        <v>1567</v>
      </c>
    </row>
    <row r="205" spans="1:8" x14ac:dyDescent="0.35">
      <c r="A205" t="s">
        <v>3</v>
      </c>
      <c r="B205" t="s">
        <v>220</v>
      </c>
      <c r="C205" t="s">
        <v>224</v>
      </c>
      <c r="D205">
        <v>23517</v>
      </c>
      <c r="E205">
        <v>89</v>
      </c>
      <c r="F205">
        <v>15633</v>
      </c>
      <c r="G205">
        <v>7795</v>
      </c>
      <c r="H205">
        <v>-324</v>
      </c>
    </row>
    <row r="206" spans="1:8" x14ac:dyDescent="0.35">
      <c r="A206" t="s">
        <v>3</v>
      </c>
      <c r="B206" t="s">
        <v>220</v>
      </c>
      <c r="C206" t="s">
        <v>225</v>
      </c>
      <c r="D206">
        <v>14388</v>
      </c>
      <c r="E206">
        <v>53</v>
      </c>
      <c r="F206">
        <v>8477</v>
      </c>
      <c r="G206">
        <v>5858</v>
      </c>
      <c r="H206">
        <v>-167</v>
      </c>
    </row>
    <row r="207" spans="1:8" x14ac:dyDescent="0.35">
      <c r="A207" t="s">
        <v>3</v>
      </c>
      <c r="B207" t="s">
        <v>220</v>
      </c>
      <c r="C207" t="s">
        <v>226</v>
      </c>
      <c r="D207">
        <v>13113</v>
      </c>
      <c r="E207">
        <v>43</v>
      </c>
      <c r="F207">
        <v>8016</v>
      </c>
      <c r="G207">
        <v>5054</v>
      </c>
      <c r="H207">
        <v>-187</v>
      </c>
    </row>
    <row r="208" spans="1:8" x14ac:dyDescent="0.35">
      <c r="A208" t="s">
        <v>3</v>
      </c>
      <c r="B208" t="s">
        <v>220</v>
      </c>
      <c r="C208" t="s">
        <v>227</v>
      </c>
      <c r="D208">
        <v>12218</v>
      </c>
      <c r="E208">
        <v>63</v>
      </c>
      <c r="F208">
        <v>6740</v>
      </c>
      <c r="G208">
        <v>5415</v>
      </c>
      <c r="H208">
        <v>-413</v>
      </c>
    </row>
    <row r="209" spans="1:8" x14ac:dyDescent="0.35">
      <c r="A209" t="s">
        <v>3</v>
      </c>
      <c r="B209" t="s">
        <v>220</v>
      </c>
      <c r="C209" t="s">
        <v>228</v>
      </c>
      <c r="D209">
        <v>11548</v>
      </c>
      <c r="E209">
        <v>59</v>
      </c>
      <c r="F209">
        <v>6201</v>
      </c>
      <c r="G209">
        <v>5288</v>
      </c>
      <c r="H209">
        <v>-180</v>
      </c>
    </row>
    <row r="210" spans="1:8" x14ac:dyDescent="0.35">
      <c r="A210" t="s">
        <v>3</v>
      </c>
      <c r="B210" t="s">
        <v>220</v>
      </c>
      <c r="C210" t="s">
        <v>229</v>
      </c>
      <c r="D210">
        <v>10734</v>
      </c>
      <c r="E210">
        <v>31</v>
      </c>
      <c r="F210">
        <v>6456</v>
      </c>
      <c r="G210">
        <v>4247</v>
      </c>
      <c r="H210">
        <v>-129</v>
      </c>
    </row>
    <row r="211" spans="1:8" x14ac:dyDescent="0.35">
      <c r="A211" t="s">
        <v>3</v>
      </c>
      <c r="B211" t="s">
        <v>220</v>
      </c>
      <c r="C211" t="s">
        <v>230</v>
      </c>
      <c r="D211">
        <v>10216</v>
      </c>
      <c r="E211">
        <v>233</v>
      </c>
      <c r="F211">
        <v>2930</v>
      </c>
      <c r="G211">
        <v>7053</v>
      </c>
      <c r="H211">
        <v>382</v>
      </c>
    </row>
    <row r="212" spans="1:8" x14ac:dyDescent="0.35">
      <c r="A212" t="s">
        <v>3</v>
      </c>
      <c r="B212" t="s">
        <v>220</v>
      </c>
      <c r="C212" t="s">
        <v>231</v>
      </c>
      <c r="D212">
        <v>9292</v>
      </c>
      <c r="E212">
        <v>37</v>
      </c>
      <c r="F212">
        <v>5628</v>
      </c>
      <c r="G212">
        <v>3627</v>
      </c>
      <c r="H212">
        <v>-49</v>
      </c>
    </row>
    <row r="213" spans="1:8" x14ac:dyDescent="0.35">
      <c r="A213" t="s">
        <v>3</v>
      </c>
      <c r="B213" t="s">
        <v>220</v>
      </c>
      <c r="C213" t="s">
        <v>232</v>
      </c>
      <c r="D213">
        <v>8419</v>
      </c>
      <c r="E213">
        <v>23</v>
      </c>
      <c r="F213">
        <v>5087</v>
      </c>
      <c r="G213">
        <v>3309</v>
      </c>
      <c r="H213">
        <v>-87</v>
      </c>
    </row>
    <row r="214" spans="1:8" x14ac:dyDescent="0.35">
      <c r="A214" t="s">
        <v>3</v>
      </c>
      <c r="B214" t="s">
        <v>220</v>
      </c>
      <c r="C214" t="s">
        <v>233</v>
      </c>
      <c r="D214">
        <v>8266</v>
      </c>
      <c r="E214">
        <v>48</v>
      </c>
      <c r="F214">
        <v>5065</v>
      </c>
      <c r="G214">
        <v>3153</v>
      </c>
      <c r="H214">
        <v>253</v>
      </c>
    </row>
    <row r="215" spans="1:8" x14ac:dyDescent="0.35">
      <c r="A215" t="s">
        <v>3</v>
      </c>
      <c r="B215" t="s">
        <v>220</v>
      </c>
      <c r="C215" t="s">
        <v>234</v>
      </c>
      <c r="D215">
        <v>7001</v>
      </c>
      <c r="E215">
        <v>36</v>
      </c>
      <c r="F215">
        <v>2871</v>
      </c>
      <c r="G215">
        <v>4094</v>
      </c>
      <c r="H215">
        <v>-219</v>
      </c>
    </row>
    <row r="216" spans="1:8" x14ac:dyDescent="0.35">
      <c r="A216" t="s">
        <v>3</v>
      </c>
      <c r="B216" t="s">
        <v>220</v>
      </c>
      <c r="C216" t="s">
        <v>235</v>
      </c>
      <c r="D216">
        <v>6834</v>
      </c>
      <c r="E216">
        <v>64</v>
      </c>
      <c r="F216">
        <v>2669</v>
      </c>
      <c r="G216">
        <v>4101</v>
      </c>
      <c r="H216">
        <v>-67</v>
      </c>
    </row>
    <row r="217" spans="1:8" x14ac:dyDescent="0.35">
      <c r="A217" t="s">
        <v>3</v>
      </c>
      <c r="B217" t="s">
        <v>220</v>
      </c>
      <c r="C217" t="s">
        <v>236</v>
      </c>
      <c r="D217">
        <v>6455</v>
      </c>
      <c r="E217">
        <v>172</v>
      </c>
      <c r="F217">
        <v>2294</v>
      </c>
      <c r="G217">
        <v>3989</v>
      </c>
      <c r="H217">
        <v>-64</v>
      </c>
    </row>
    <row r="218" spans="1:8" x14ac:dyDescent="0.35">
      <c r="A218" t="s">
        <v>3</v>
      </c>
      <c r="B218" t="s">
        <v>220</v>
      </c>
      <c r="C218" t="s">
        <v>237</v>
      </c>
      <c r="D218">
        <v>5870</v>
      </c>
      <c r="E218">
        <v>42</v>
      </c>
      <c r="F218">
        <v>3101</v>
      </c>
      <c r="G218">
        <v>2727</v>
      </c>
      <c r="H218">
        <v>-46</v>
      </c>
    </row>
    <row r="219" spans="1:8" x14ac:dyDescent="0.35">
      <c r="A219" t="s">
        <v>3</v>
      </c>
      <c r="B219" t="s">
        <v>220</v>
      </c>
      <c r="C219" t="s">
        <v>238</v>
      </c>
      <c r="D219">
        <v>5851</v>
      </c>
      <c r="E219">
        <v>62</v>
      </c>
      <c r="F219">
        <v>1760</v>
      </c>
      <c r="G219">
        <v>4029</v>
      </c>
      <c r="H219">
        <v>-20</v>
      </c>
    </row>
    <row r="220" spans="1:8" x14ac:dyDescent="0.35">
      <c r="A220" t="s">
        <v>3</v>
      </c>
      <c r="B220" t="s">
        <v>220</v>
      </c>
      <c r="C220" t="s">
        <v>239</v>
      </c>
      <c r="D220">
        <v>5766</v>
      </c>
      <c r="E220">
        <v>50</v>
      </c>
      <c r="F220">
        <v>1952</v>
      </c>
      <c r="G220">
        <v>3764</v>
      </c>
      <c r="H220">
        <v>-170</v>
      </c>
    </row>
    <row r="221" spans="1:8" x14ac:dyDescent="0.35">
      <c r="A221" t="s">
        <v>3</v>
      </c>
      <c r="B221" t="s">
        <v>220</v>
      </c>
      <c r="C221" t="s">
        <v>240</v>
      </c>
      <c r="D221">
        <v>3568</v>
      </c>
      <c r="E221">
        <v>41</v>
      </c>
      <c r="F221">
        <v>1123</v>
      </c>
      <c r="G221">
        <v>2404</v>
      </c>
      <c r="H221">
        <v>-53</v>
      </c>
    </row>
    <row r="222" spans="1:8" x14ac:dyDescent="0.35">
      <c r="A222" t="s">
        <v>3</v>
      </c>
      <c r="B222" t="s">
        <v>220</v>
      </c>
      <c r="C222" t="s">
        <v>241</v>
      </c>
      <c r="D222">
        <v>3451</v>
      </c>
      <c r="E222">
        <v>16</v>
      </c>
      <c r="F222">
        <v>2186</v>
      </c>
      <c r="G222">
        <v>1249</v>
      </c>
      <c r="H222">
        <v>-130</v>
      </c>
    </row>
    <row r="223" spans="1:8" x14ac:dyDescent="0.35">
      <c r="A223" t="s">
        <v>3</v>
      </c>
      <c r="B223" t="s">
        <v>220</v>
      </c>
      <c r="C223" t="s">
        <v>242</v>
      </c>
      <c r="D223">
        <v>2570</v>
      </c>
      <c r="E223">
        <v>38</v>
      </c>
      <c r="F223">
        <v>987</v>
      </c>
      <c r="G223">
        <v>1545</v>
      </c>
      <c r="H223">
        <v>-93</v>
      </c>
    </row>
    <row r="224" spans="1:8" x14ac:dyDescent="0.35">
      <c r="A224" t="s">
        <v>3</v>
      </c>
      <c r="B224" t="s">
        <v>220</v>
      </c>
      <c r="C224" t="s">
        <v>243</v>
      </c>
      <c r="D224">
        <v>2456</v>
      </c>
      <c r="E224">
        <v>36</v>
      </c>
      <c r="F224">
        <v>1045</v>
      </c>
      <c r="G224">
        <v>1375</v>
      </c>
      <c r="H224">
        <v>-47</v>
      </c>
    </row>
    <row r="225" spans="1:8" x14ac:dyDescent="0.35">
      <c r="A225" t="s">
        <v>3</v>
      </c>
      <c r="B225" t="s">
        <v>220</v>
      </c>
      <c r="C225" t="s">
        <v>244</v>
      </c>
      <c r="D225">
        <v>2427</v>
      </c>
      <c r="E225">
        <v>15</v>
      </c>
      <c r="F225">
        <v>1255</v>
      </c>
      <c r="G225">
        <v>1157</v>
      </c>
      <c r="H225">
        <v>-63</v>
      </c>
    </row>
    <row r="226" spans="1:8" x14ac:dyDescent="0.35">
      <c r="A226" t="s">
        <v>3</v>
      </c>
      <c r="B226" t="s">
        <v>220</v>
      </c>
      <c r="C226" t="s">
        <v>245</v>
      </c>
      <c r="D226">
        <v>2345</v>
      </c>
      <c r="E226">
        <v>36</v>
      </c>
      <c r="F226">
        <v>733</v>
      </c>
      <c r="G226">
        <v>1576</v>
      </c>
      <c r="H226">
        <v>-227</v>
      </c>
    </row>
    <row r="227" spans="1:8" x14ac:dyDescent="0.35">
      <c r="A227" t="s">
        <v>3</v>
      </c>
      <c r="B227" t="s">
        <v>220</v>
      </c>
      <c r="C227" t="s">
        <v>246</v>
      </c>
      <c r="D227">
        <v>1974</v>
      </c>
      <c r="E227">
        <v>26</v>
      </c>
      <c r="F227">
        <v>627</v>
      </c>
      <c r="G227">
        <v>1321</v>
      </c>
      <c r="H227">
        <v>-112</v>
      </c>
    </row>
    <row r="228" spans="1:8" x14ac:dyDescent="0.35">
      <c r="A228" t="s">
        <v>4</v>
      </c>
      <c r="B228" t="s">
        <v>11</v>
      </c>
      <c r="C228" t="s">
        <v>12</v>
      </c>
      <c r="D228">
        <v>36614</v>
      </c>
      <c r="E228">
        <v>315</v>
      </c>
      <c r="F228">
        <v>17311</v>
      </c>
      <c r="G228">
        <v>18988</v>
      </c>
      <c r="H228">
        <v>1238</v>
      </c>
    </row>
    <row r="229" spans="1:8" x14ac:dyDescent="0.35">
      <c r="A229" t="s">
        <v>4</v>
      </c>
      <c r="B229" t="s">
        <v>11</v>
      </c>
      <c r="C229" t="s">
        <v>13</v>
      </c>
      <c r="D229">
        <v>19468</v>
      </c>
      <c r="E229">
        <v>598</v>
      </c>
      <c r="F229">
        <v>6262</v>
      </c>
      <c r="G229">
        <v>12608</v>
      </c>
      <c r="H229">
        <v>-267</v>
      </c>
    </row>
    <row r="230" spans="1:8" x14ac:dyDescent="0.35">
      <c r="A230" t="s">
        <v>4</v>
      </c>
      <c r="B230" t="s">
        <v>11</v>
      </c>
      <c r="C230" t="s">
        <v>14</v>
      </c>
      <c r="D230">
        <v>7313</v>
      </c>
      <c r="E230">
        <v>73</v>
      </c>
      <c r="F230">
        <v>1407</v>
      </c>
      <c r="G230">
        <v>5833</v>
      </c>
      <c r="H230">
        <v>-298</v>
      </c>
    </row>
    <row r="231" spans="1:8" x14ac:dyDescent="0.35">
      <c r="A231" t="s">
        <v>4</v>
      </c>
      <c r="B231" t="s">
        <v>11</v>
      </c>
      <c r="C231" t="s">
        <v>15</v>
      </c>
      <c r="D231">
        <v>6142</v>
      </c>
      <c r="E231">
        <v>92</v>
      </c>
      <c r="F231">
        <v>1440</v>
      </c>
      <c r="G231">
        <v>4610</v>
      </c>
      <c r="H231">
        <v>39</v>
      </c>
    </row>
    <row r="232" spans="1:8" x14ac:dyDescent="0.35">
      <c r="A232" t="s">
        <v>4</v>
      </c>
      <c r="B232" t="s">
        <v>11</v>
      </c>
      <c r="C232" t="s">
        <v>16</v>
      </c>
      <c r="D232">
        <v>6035</v>
      </c>
      <c r="E232">
        <v>63</v>
      </c>
      <c r="F232">
        <v>2713</v>
      </c>
      <c r="G232">
        <v>3259</v>
      </c>
      <c r="H232">
        <v>59</v>
      </c>
    </row>
    <row r="233" spans="1:8" x14ac:dyDescent="0.35">
      <c r="A233" t="s">
        <v>4</v>
      </c>
      <c r="B233" t="s">
        <v>11</v>
      </c>
      <c r="C233" t="s">
        <v>17</v>
      </c>
      <c r="D233">
        <v>5797</v>
      </c>
      <c r="E233">
        <v>103</v>
      </c>
      <c r="F233">
        <v>2688</v>
      </c>
      <c r="G233">
        <v>3006</v>
      </c>
      <c r="H233">
        <v>23</v>
      </c>
    </row>
    <row r="234" spans="1:8" x14ac:dyDescent="0.35">
      <c r="A234" t="s">
        <v>4</v>
      </c>
      <c r="B234" t="s">
        <v>11</v>
      </c>
      <c r="C234" t="s">
        <v>18</v>
      </c>
      <c r="D234">
        <v>5282</v>
      </c>
      <c r="E234">
        <v>62</v>
      </c>
      <c r="F234">
        <v>2500</v>
      </c>
      <c r="G234">
        <v>2720</v>
      </c>
      <c r="H234">
        <v>23</v>
      </c>
    </row>
    <row r="235" spans="1:8" x14ac:dyDescent="0.35">
      <c r="A235" t="s">
        <v>4</v>
      </c>
      <c r="B235" t="s">
        <v>11</v>
      </c>
      <c r="C235" t="s">
        <v>19</v>
      </c>
      <c r="D235">
        <v>4348</v>
      </c>
      <c r="E235">
        <v>88</v>
      </c>
      <c r="F235">
        <v>1246</v>
      </c>
      <c r="G235">
        <v>3014</v>
      </c>
      <c r="H235">
        <v>114</v>
      </c>
    </row>
    <row r="236" spans="1:8" x14ac:dyDescent="0.35">
      <c r="A236" t="s">
        <v>4</v>
      </c>
      <c r="B236" t="s">
        <v>11</v>
      </c>
      <c r="C236" t="s">
        <v>20</v>
      </c>
      <c r="D236">
        <v>4335</v>
      </c>
      <c r="E236">
        <v>53</v>
      </c>
      <c r="F236">
        <v>1574</v>
      </c>
      <c r="G236">
        <v>2708</v>
      </c>
      <c r="H236">
        <v>-121</v>
      </c>
    </row>
    <row r="237" spans="1:8" x14ac:dyDescent="0.35">
      <c r="A237" t="s">
        <v>4</v>
      </c>
      <c r="B237" t="s">
        <v>11</v>
      </c>
      <c r="C237" t="s">
        <v>21</v>
      </c>
      <c r="D237">
        <v>4007</v>
      </c>
      <c r="E237">
        <v>202</v>
      </c>
      <c r="F237">
        <v>378</v>
      </c>
      <c r="G237">
        <v>3427</v>
      </c>
      <c r="H237">
        <v>-110</v>
      </c>
    </row>
    <row r="238" spans="1:8" x14ac:dyDescent="0.35">
      <c r="A238" t="s">
        <v>4</v>
      </c>
      <c r="B238" t="s">
        <v>11</v>
      </c>
      <c r="C238" t="s">
        <v>22</v>
      </c>
      <c r="D238">
        <v>3792</v>
      </c>
      <c r="E238">
        <v>72</v>
      </c>
      <c r="F238">
        <v>1527</v>
      </c>
      <c r="G238">
        <v>2193</v>
      </c>
      <c r="H238">
        <v>-124</v>
      </c>
    </row>
    <row r="239" spans="1:8" x14ac:dyDescent="0.35">
      <c r="A239" t="s">
        <v>4</v>
      </c>
      <c r="B239" t="s">
        <v>11</v>
      </c>
      <c r="C239" t="s">
        <v>23</v>
      </c>
      <c r="D239">
        <v>1677</v>
      </c>
      <c r="E239">
        <v>60</v>
      </c>
      <c r="F239">
        <v>782</v>
      </c>
      <c r="G239">
        <v>835</v>
      </c>
      <c r="H239">
        <v>8</v>
      </c>
    </row>
    <row r="240" spans="1:8" x14ac:dyDescent="0.35">
      <c r="A240" t="s">
        <v>4</v>
      </c>
      <c r="B240" t="s">
        <v>11</v>
      </c>
      <c r="C240" t="s">
        <v>24</v>
      </c>
      <c r="D240">
        <v>1521</v>
      </c>
      <c r="E240">
        <v>166</v>
      </c>
      <c r="F240">
        <v>93</v>
      </c>
      <c r="G240">
        <v>1262</v>
      </c>
      <c r="H240">
        <v>56</v>
      </c>
    </row>
    <row r="241" spans="1:8" x14ac:dyDescent="0.35">
      <c r="A241" t="s">
        <v>4</v>
      </c>
      <c r="B241" t="s">
        <v>11</v>
      </c>
      <c r="C241" t="s">
        <v>25</v>
      </c>
      <c r="D241">
        <v>1386</v>
      </c>
      <c r="E241">
        <v>471</v>
      </c>
      <c r="F241">
        <v>242</v>
      </c>
      <c r="G241">
        <v>673</v>
      </c>
      <c r="H241">
        <v>-76</v>
      </c>
    </row>
    <row r="242" spans="1:8" x14ac:dyDescent="0.35">
      <c r="A242" t="s">
        <v>4</v>
      </c>
      <c r="B242" t="s">
        <v>11</v>
      </c>
      <c r="C242" t="s">
        <v>26</v>
      </c>
      <c r="D242">
        <v>1124</v>
      </c>
      <c r="E242">
        <v>53</v>
      </c>
      <c r="F242">
        <v>70</v>
      </c>
      <c r="G242">
        <v>1001</v>
      </c>
      <c r="H242">
        <v>51</v>
      </c>
    </row>
    <row r="243" spans="1:8" x14ac:dyDescent="0.35">
      <c r="A243" t="s">
        <v>4</v>
      </c>
      <c r="B243" t="s">
        <v>11</v>
      </c>
      <c r="C243" t="s">
        <v>27</v>
      </c>
      <c r="D243">
        <v>644</v>
      </c>
      <c r="E243">
        <v>0</v>
      </c>
      <c r="F243">
        <v>644</v>
      </c>
      <c r="G243">
        <v>0</v>
      </c>
      <c r="H243">
        <v>53</v>
      </c>
    </row>
    <row r="244" spans="1:8" x14ac:dyDescent="0.35">
      <c r="A244" t="s">
        <v>4</v>
      </c>
      <c r="B244" t="s">
        <v>28</v>
      </c>
      <c r="C244" t="s">
        <v>29</v>
      </c>
      <c r="D244">
        <v>22648</v>
      </c>
      <c r="E244">
        <v>207</v>
      </c>
      <c r="F244">
        <v>9237</v>
      </c>
      <c r="G244">
        <v>13204</v>
      </c>
      <c r="H244">
        <v>-80</v>
      </c>
    </row>
    <row r="245" spans="1:8" x14ac:dyDescent="0.35">
      <c r="A245" t="s">
        <v>4</v>
      </c>
      <c r="B245" t="s">
        <v>28</v>
      </c>
      <c r="C245" t="s">
        <v>30</v>
      </c>
      <c r="D245">
        <v>21331</v>
      </c>
      <c r="E245">
        <v>171</v>
      </c>
      <c r="F245">
        <v>9453</v>
      </c>
      <c r="G245">
        <v>11707</v>
      </c>
      <c r="H245">
        <v>-603</v>
      </c>
    </row>
    <row r="246" spans="1:8" x14ac:dyDescent="0.35">
      <c r="A246" t="s">
        <v>4</v>
      </c>
      <c r="B246" t="s">
        <v>28</v>
      </c>
      <c r="C246" t="s">
        <v>31</v>
      </c>
      <c r="D246">
        <v>18920</v>
      </c>
      <c r="E246">
        <v>209</v>
      </c>
      <c r="F246">
        <v>4831</v>
      </c>
      <c r="G246">
        <v>13880</v>
      </c>
      <c r="H246">
        <v>735</v>
      </c>
    </row>
    <row r="247" spans="1:8" x14ac:dyDescent="0.35">
      <c r="A247" t="s">
        <v>4</v>
      </c>
      <c r="B247" t="s">
        <v>28</v>
      </c>
      <c r="C247" t="s">
        <v>32</v>
      </c>
      <c r="D247">
        <v>16831</v>
      </c>
      <c r="E247">
        <v>179</v>
      </c>
      <c r="F247">
        <v>8313</v>
      </c>
      <c r="G247">
        <v>8339</v>
      </c>
      <c r="H247">
        <v>-798</v>
      </c>
    </row>
    <row r="248" spans="1:8" x14ac:dyDescent="0.35">
      <c r="A248" t="s">
        <v>4</v>
      </c>
      <c r="B248" t="s">
        <v>28</v>
      </c>
      <c r="C248" t="s">
        <v>33</v>
      </c>
      <c r="D248">
        <v>15387</v>
      </c>
      <c r="E248">
        <v>105</v>
      </c>
      <c r="F248">
        <v>5876</v>
      </c>
      <c r="G248">
        <v>9406</v>
      </c>
      <c r="H248">
        <v>-656</v>
      </c>
    </row>
    <row r="249" spans="1:8" x14ac:dyDescent="0.35">
      <c r="A249" t="s">
        <v>4</v>
      </c>
      <c r="B249" t="s">
        <v>28</v>
      </c>
      <c r="C249" t="s">
        <v>34</v>
      </c>
      <c r="D249">
        <v>9118</v>
      </c>
      <c r="E249">
        <v>168</v>
      </c>
      <c r="F249">
        <v>3042</v>
      </c>
      <c r="G249">
        <v>5908</v>
      </c>
      <c r="H249">
        <v>278</v>
      </c>
    </row>
    <row r="250" spans="1:8" x14ac:dyDescent="0.35">
      <c r="A250" t="s">
        <v>4</v>
      </c>
      <c r="B250" t="s">
        <v>28</v>
      </c>
      <c r="C250" t="s">
        <v>35</v>
      </c>
      <c r="D250">
        <v>8333</v>
      </c>
      <c r="E250">
        <v>97</v>
      </c>
      <c r="F250">
        <v>3930</v>
      </c>
      <c r="G250">
        <v>4306</v>
      </c>
      <c r="H250">
        <v>-15</v>
      </c>
    </row>
    <row r="251" spans="1:8" x14ac:dyDescent="0.35">
      <c r="A251" t="s">
        <v>4</v>
      </c>
      <c r="B251" t="s">
        <v>28</v>
      </c>
      <c r="C251" t="s">
        <v>36</v>
      </c>
      <c r="D251">
        <v>7555</v>
      </c>
      <c r="E251">
        <v>62</v>
      </c>
      <c r="F251">
        <v>3599</v>
      </c>
      <c r="G251">
        <v>3894</v>
      </c>
      <c r="H251">
        <v>-292</v>
      </c>
    </row>
    <row r="252" spans="1:8" x14ac:dyDescent="0.35">
      <c r="A252" t="s">
        <v>4</v>
      </c>
      <c r="B252" t="s">
        <v>28</v>
      </c>
      <c r="C252" t="s">
        <v>37</v>
      </c>
      <c r="D252">
        <v>4211</v>
      </c>
      <c r="E252">
        <v>189</v>
      </c>
      <c r="F252">
        <v>1632</v>
      </c>
      <c r="G252">
        <v>2390</v>
      </c>
      <c r="H252">
        <v>242</v>
      </c>
    </row>
    <row r="253" spans="1:8" x14ac:dyDescent="0.35">
      <c r="A253" t="s">
        <v>4</v>
      </c>
      <c r="B253" t="s">
        <v>28</v>
      </c>
      <c r="C253" t="s">
        <v>38</v>
      </c>
      <c r="D253">
        <v>3855</v>
      </c>
      <c r="E253">
        <v>106</v>
      </c>
      <c r="F253">
        <v>968</v>
      </c>
      <c r="G253">
        <v>2781</v>
      </c>
      <c r="H253">
        <v>-45</v>
      </c>
    </row>
    <row r="254" spans="1:8" x14ac:dyDescent="0.35">
      <c r="A254" t="s">
        <v>4</v>
      </c>
      <c r="B254" t="s">
        <v>28</v>
      </c>
      <c r="C254" t="s">
        <v>39</v>
      </c>
      <c r="D254">
        <v>2785</v>
      </c>
      <c r="E254">
        <v>102</v>
      </c>
      <c r="F254">
        <v>194</v>
      </c>
      <c r="G254">
        <v>2489</v>
      </c>
      <c r="H254">
        <v>77</v>
      </c>
    </row>
    <row r="255" spans="1:8" x14ac:dyDescent="0.35">
      <c r="A255" t="s">
        <v>4</v>
      </c>
      <c r="B255" t="s">
        <v>28</v>
      </c>
      <c r="C255" t="s">
        <v>40</v>
      </c>
      <c r="D255">
        <v>2609</v>
      </c>
      <c r="E255">
        <v>129</v>
      </c>
      <c r="F255">
        <v>703</v>
      </c>
      <c r="G255">
        <v>1777</v>
      </c>
      <c r="H255">
        <v>-61</v>
      </c>
    </row>
    <row r="256" spans="1:8" x14ac:dyDescent="0.35">
      <c r="A256" t="s">
        <v>4</v>
      </c>
      <c r="B256" t="s">
        <v>28</v>
      </c>
      <c r="C256" t="s">
        <v>41</v>
      </c>
      <c r="D256">
        <v>2296</v>
      </c>
      <c r="E256">
        <v>115</v>
      </c>
      <c r="F256">
        <v>621</v>
      </c>
      <c r="G256">
        <v>1560</v>
      </c>
      <c r="H256">
        <v>106</v>
      </c>
    </row>
    <row r="257" spans="1:8" x14ac:dyDescent="0.35">
      <c r="A257" t="s">
        <v>4</v>
      </c>
      <c r="B257" t="s">
        <v>28</v>
      </c>
      <c r="C257" t="s">
        <v>42</v>
      </c>
      <c r="D257">
        <v>2190</v>
      </c>
      <c r="E257">
        <v>177</v>
      </c>
      <c r="F257">
        <v>299</v>
      </c>
      <c r="G257">
        <v>1714</v>
      </c>
      <c r="H257">
        <v>28</v>
      </c>
    </row>
    <row r="258" spans="1:8" x14ac:dyDescent="0.35">
      <c r="A258" t="s">
        <v>4</v>
      </c>
      <c r="B258" t="s">
        <v>28</v>
      </c>
      <c r="C258" t="s">
        <v>43</v>
      </c>
      <c r="D258">
        <v>2073</v>
      </c>
      <c r="E258">
        <v>0</v>
      </c>
      <c r="F258">
        <v>2073</v>
      </c>
      <c r="G258">
        <v>0</v>
      </c>
      <c r="H258">
        <v>95</v>
      </c>
    </row>
    <row r="259" spans="1:8" x14ac:dyDescent="0.35">
      <c r="A259" t="s">
        <v>4</v>
      </c>
      <c r="B259" t="s">
        <v>28</v>
      </c>
      <c r="C259" t="s">
        <v>44</v>
      </c>
      <c r="D259">
        <v>2130</v>
      </c>
      <c r="E259">
        <v>58</v>
      </c>
      <c r="F259">
        <v>74</v>
      </c>
      <c r="G259">
        <v>1998</v>
      </c>
      <c r="H259">
        <v>-180</v>
      </c>
    </row>
    <row r="260" spans="1:8" x14ac:dyDescent="0.35">
      <c r="A260" t="s">
        <v>4</v>
      </c>
      <c r="B260" t="s">
        <v>45</v>
      </c>
      <c r="C260" t="s">
        <v>46</v>
      </c>
      <c r="D260">
        <v>26600</v>
      </c>
      <c r="E260">
        <v>333</v>
      </c>
      <c r="F260">
        <v>11597</v>
      </c>
      <c r="G260">
        <v>14670</v>
      </c>
      <c r="H260">
        <v>234</v>
      </c>
    </row>
    <row r="261" spans="1:8" x14ac:dyDescent="0.35">
      <c r="A261" t="s">
        <v>4</v>
      </c>
      <c r="B261" t="s">
        <v>45</v>
      </c>
      <c r="C261" t="s">
        <v>47</v>
      </c>
      <c r="D261">
        <v>16449</v>
      </c>
      <c r="E261">
        <v>129</v>
      </c>
      <c r="F261">
        <v>6841</v>
      </c>
      <c r="G261">
        <v>9479</v>
      </c>
      <c r="H261">
        <v>426</v>
      </c>
    </row>
    <row r="262" spans="1:8" x14ac:dyDescent="0.35">
      <c r="A262" t="s">
        <v>4</v>
      </c>
      <c r="B262" t="s">
        <v>45</v>
      </c>
      <c r="C262" t="s">
        <v>48</v>
      </c>
      <c r="D262">
        <v>12573</v>
      </c>
      <c r="E262">
        <v>142</v>
      </c>
      <c r="F262">
        <v>5963</v>
      </c>
      <c r="G262">
        <v>6468</v>
      </c>
      <c r="H262">
        <v>-182</v>
      </c>
    </row>
    <row r="263" spans="1:8" x14ac:dyDescent="0.35">
      <c r="A263" t="s">
        <v>4</v>
      </c>
      <c r="B263" t="s">
        <v>45</v>
      </c>
      <c r="C263" t="s">
        <v>49</v>
      </c>
      <c r="D263">
        <v>4931</v>
      </c>
      <c r="E263">
        <v>128</v>
      </c>
      <c r="F263">
        <v>1684</v>
      </c>
      <c r="G263">
        <v>3119</v>
      </c>
      <c r="H263">
        <v>105</v>
      </c>
    </row>
    <row r="264" spans="1:8" x14ac:dyDescent="0.35">
      <c r="A264" t="s">
        <v>4</v>
      </c>
      <c r="B264" t="s">
        <v>45</v>
      </c>
      <c r="C264" t="s">
        <v>50</v>
      </c>
      <c r="D264">
        <v>4507</v>
      </c>
      <c r="E264">
        <v>167</v>
      </c>
      <c r="F264">
        <v>1174</v>
      </c>
      <c r="G264">
        <v>3166</v>
      </c>
      <c r="H264">
        <v>91</v>
      </c>
    </row>
    <row r="265" spans="1:8" x14ac:dyDescent="0.35">
      <c r="A265" t="s">
        <v>4</v>
      </c>
      <c r="B265" t="s">
        <v>45</v>
      </c>
      <c r="C265" t="s">
        <v>51</v>
      </c>
      <c r="D265">
        <v>4244</v>
      </c>
      <c r="E265">
        <v>95</v>
      </c>
      <c r="F265">
        <v>1548</v>
      </c>
      <c r="G265">
        <v>2601</v>
      </c>
      <c r="H265">
        <v>250</v>
      </c>
    </row>
    <row r="266" spans="1:8" x14ac:dyDescent="0.35">
      <c r="A266" t="s">
        <v>4</v>
      </c>
      <c r="B266" t="s">
        <v>45</v>
      </c>
      <c r="C266" t="s">
        <v>52</v>
      </c>
      <c r="D266">
        <v>3333</v>
      </c>
      <c r="E266">
        <v>169</v>
      </c>
      <c r="F266">
        <v>1148</v>
      </c>
      <c r="G266">
        <v>2016</v>
      </c>
      <c r="H266">
        <v>126</v>
      </c>
    </row>
    <row r="267" spans="1:8" x14ac:dyDescent="0.35">
      <c r="A267" t="s">
        <v>4</v>
      </c>
      <c r="B267" t="s">
        <v>45</v>
      </c>
      <c r="C267" t="s">
        <v>53</v>
      </c>
      <c r="D267">
        <v>3492</v>
      </c>
      <c r="E267">
        <v>59</v>
      </c>
      <c r="F267">
        <v>1237</v>
      </c>
      <c r="G267">
        <v>2196</v>
      </c>
      <c r="H267">
        <v>-118</v>
      </c>
    </row>
    <row r="268" spans="1:8" x14ac:dyDescent="0.35">
      <c r="A268" t="s">
        <v>4</v>
      </c>
      <c r="B268" t="s">
        <v>45</v>
      </c>
      <c r="C268" t="s">
        <v>54</v>
      </c>
      <c r="D268">
        <v>3075</v>
      </c>
      <c r="E268">
        <v>99</v>
      </c>
      <c r="F268">
        <v>396</v>
      </c>
      <c r="G268">
        <v>2580</v>
      </c>
      <c r="H268">
        <v>-96</v>
      </c>
    </row>
    <row r="269" spans="1:8" x14ac:dyDescent="0.35">
      <c r="A269" t="s">
        <v>4</v>
      </c>
      <c r="B269" t="s">
        <v>45</v>
      </c>
      <c r="C269" t="s">
        <v>55</v>
      </c>
      <c r="D269">
        <v>2792</v>
      </c>
      <c r="E269">
        <v>76</v>
      </c>
      <c r="F269">
        <v>1079</v>
      </c>
      <c r="G269">
        <v>1637</v>
      </c>
      <c r="H269">
        <v>66</v>
      </c>
    </row>
    <row r="270" spans="1:8" x14ac:dyDescent="0.35">
      <c r="A270" t="s">
        <v>4</v>
      </c>
      <c r="B270" t="s">
        <v>45</v>
      </c>
      <c r="C270" t="s">
        <v>56</v>
      </c>
      <c r="D270">
        <v>2366</v>
      </c>
      <c r="E270">
        <v>210</v>
      </c>
      <c r="F270">
        <v>0</v>
      </c>
      <c r="G270">
        <v>2156</v>
      </c>
      <c r="H270">
        <v>-9</v>
      </c>
    </row>
    <row r="271" spans="1:8" x14ac:dyDescent="0.35">
      <c r="A271" t="s">
        <v>4</v>
      </c>
      <c r="B271" t="s">
        <v>45</v>
      </c>
      <c r="C271" t="s">
        <v>57</v>
      </c>
      <c r="D271">
        <v>1989</v>
      </c>
      <c r="E271">
        <v>27</v>
      </c>
      <c r="F271">
        <v>48</v>
      </c>
      <c r="G271">
        <v>1914</v>
      </c>
      <c r="H271">
        <v>20</v>
      </c>
    </row>
    <row r="272" spans="1:8" x14ac:dyDescent="0.35">
      <c r="A272" t="s">
        <v>4</v>
      </c>
      <c r="B272" t="s">
        <v>45</v>
      </c>
      <c r="C272" t="s">
        <v>58</v>
      </c>
      <c r="D272">
        <v>2012</v>
      </c>
      <c r="E272">
        <v>75</v>
      </c>
      <c r="F272">
        <v>324</v>
      </c>
      <c r="G272">
        <v>1613</v>
      </c>
      <c r="H272">
        <v>-26</v>
      </c>
    </row>
    <row r="273" spans="1:8" x14ac:dyDescent="0.35">
      <c r="A273" t="s">
        <v>4</v>
      </c>
      <c r="B273" t="s">
        <v>45</v>
      </c>
      <c r="C273" t="s">
        <v>59</v>
      </c>
      <c r="D273">
        <v>1988</v>
      </c>
      <c r="E273">
        <v>105</v>
      </c>
      <c r="F273">
        <v>2</v>
      </c>
      <c r="G273">
        <v>1881</v>
      </c>
      <c r="H273">
        <v>-55</v>
      </c>
    </row>
    <row r="274" spans="1:8" x14ac:dyDescent="0.35">
      <c r="A274" t="s">
        <v>4</v>
      </c>
      <c r="B274" t="s">
        <v>45</v>
      </c>
      <c r="C274" t="s">
        <v>60</v>
      </c>
      <c r="D274">
        <v>1592</v>
      </c>
      <c r="E274">
        <v>225</v>
      </c>
      <c r="F274">
        <v>145</v>
      </c>
      <c r="G274">
        <v>1222</v>
      </c>
      <c r="H274">
        <v>31</v>
      </c>
    </row>
    <row r="275" spans="1:8" x14ac:dyDescent="0.35">
      <c r="A275" t="s">
        <v>4</v>
      </c>
      <c r="B275" t="s">
        <v>45</v>
      </c>
      <c r="C275" t="s">
        <v>61</v>
      </c>
      <c r="D275">
        <v>1284</v>
      </c>
      <c r="E275">
        <v>74</v>
      </c>
      <c r="F275">
        <v>55</v>
      </c>
      <c r="G275">
        <v>1155</v>
      </c>
      <c r="H275">
        <v>8</v>
      </c>
    </row>
    <row r="276" spans="1:8" x14ac:dyDescent="0.35">
      <c r="A276" t="s">
        <v>4</v>
      </c>
      <c r="B276" t="s">
        <v>45</v>
      </c>
      <c r="C276" t="s">
        <v>62</v>
      </c>
      <c r="D276">
        <v>1306</v>
      </c>
      <c r="E276">
        <v>1277</v>
      </c>
      <c r="F276">
        <v>29</v>
      </c>
      <c r="G276">
        <v>0</v>
      </c>
      <c r="H276">
        <v>-111</v>
      </c>
    </row>
    <row r="277" spans="1:8" x14ac:dyDescent="0.35">
      <c r="A277" t="s">
        <v>4</v>
      </c>
      <c r="B277" t="s">
        <v>45</v>
      </c>
      <c r="C277" t="s">
        <v>63</v>
      </c>
      <c r="D277">
        <v>1052</v>
      </c>
      <c r="E277">
        <v>87</v>
      </c>
      <c r="F277">
        <v>99</v>
      </c>
      <c r="G277">
        <v>866</v>
      </c>
      <c r="H277">
        <v>-18</v>
      </c>
    </row>
    <row r="278" spans="1:8" x14ac:dyDescent="0.35">
      <c r="A278" t="s">
        <v>4</v>
      </c>
      <c r="B278" t="s">
        <v>64</v>
      </c>
      <c r="C278" t="s">
        <v>65</v>
      </c>
      <c r="D278">
        <v>22210</v>
      </c>
      <c r="E278">
        <v>289</v>
      </c>
      <c r="F278">
        <v>11749</v>
      </c>
      <c r="G278">
        <v>10172</v>
      </c>
      <c r="H278">
        <v>-501</v>
      </c>
    </row>
    <row r="279" spans="1:8" x14ac:dyDescent="0.35">
      <c r="A279" t="s">
        <v>4</v>
      </c>
      <c r="B279" t="s">
        <v>64</v>
      </c>
      <c r="C279" t="s">
        <v>66</v>
      </c>
      <c r="D279">
        <v>9056</v>
      </c>
      <c r="E279">
        <v>133</v>
      </c>
      <c r="F279">
        <v>4766</v>
      </c>
      <c r="G279">
        <v>4157</v>
      </c>
      <c r="H279">
        <v>-307</v>
      </c>
    </row>
    <row r="280" spans="1:8" x14ac:dyDescent="0.35">
      <c r="A280" t="s">
        <v>4</v>
      </c>
      <c r="B280" t="s">
        <v>64</v>
      </c>
      <c r="C280" t="s">
        <v>67</v>
      </c>
      <c r="D280">
        <v>7853</v>
      </c>
      <c r="E280">
        <v>174</v>
      </c>
      <c r="F280">
        <v>4695</v>
      </c>
      <c r="G280">
        <v>2984</v>
      </c>
      <c r="H280">
        <v>-245</v>
      </c>
    </row>
    <row r="281" spans="1:8" x14ac:dyDescent="0.35">
      <c r="A281" t="s">
        <v>4</v>
      </c>
      <c r="B281" t="s">
        <v>64</v>
      </c>
      <c r="C281" t="s">
        <v>68</v>
      </c>
      <c r="D281">
        <v>7028</v>
      </c>
      <c r="E281">
        <v>174</v>
      </c>
      <c r="F281">
        <v>2560</v>
      </c>
      <c r="G281">
        <v>4294</v>
      </c>
      <c r="H281">
        <v>423</v>
      </c>
    </row>
    <row r="282" spans="1:8" x14ac:dyDescent="0.35">
      <c r="A282" t="s">
        <v>4</v>
      </c>
      <c r="B282" t="s">
        <v>64</v>
      </c>
      <c r="C282" t="s">
        <v>69</v>
      </c>
      <c r="D282">
        <v>7294</v>
      </c>
      <c r="E282">
        <v>92</v>
      </c>
      <c r="F282">
        <v>4646</v>
      </c>
      <c r="G282">
        <v>2556</v>
      </c>
      <c r="H282">
        <v>-97</v>
      </c>
    </row>
    <row r="283" spans="1:8" x14ac:dyDescent="0.35">
      <c r="A283" t="s">
        <v>4</v>
      </c>
      <c r="B283" t="s">
        <v>64</v>
      </c>
      <c r="C283" t="s">
        <v>70</v>
      </c>
      <c r="D283">
        <v>6953</v>
      </c>
      <c r="E283">
        <v>122</v>
      </c>
      <c r="F283">
        <v>3228</v>
      </c>
      <c r="G283">
        <v>3603</v>
      </c>
      <c r="H283">
        <v>-293</v>
      </c>
    </row>
    <row r="284" spans="1:8" x14ac:dyDescent="0.35">
      <c r="A284" t="s">
        <v>4</v>
      </c>
      <c r="B284" t="s">
        <v>64</v>
      </c>
      <c r="C284" t="s">
        <v>71</v>
      </c>
      <c r="D284">
        <v>5594</v>
      </c>
      <c r="E284">
        <v>0</v>
      </c>
      <c r="F284">
        <v>5594</v>
      </c>
      <c r="G284">
        <v>0</v>
      </c>
      <c r="H284">
        <v>513</v>
      </c>
    </row>
    <row r="285" spans="1:8" x14ac:dyDescent="0.35">
      <c r="A285" t="s">
        <v>4</v>
      </c>
      <c r="B285" t="s">
        <v>64</v>
      </c>
      <c r="C285" t="s">
        <v>72</v>
      </c>
      <c r="D285">
        <v>4299</v>
      </c>
      <c r="E285">
        <v>214</v>
      </c>
      <c r="F285">
        <v>1020</v>
      </c>
      <c r="G285">
        <v>3065</v>
      </c>
      <c r="H285">
        <v>-165</v>
      </c>
    </row>
    <row r="286" spans="1:8" x14ac:dyDescent="0.35">
      <c r="A286" t="s">
        <v>4</v>
      </c>
      <c r="B286" t="s">
        <v>64</v>
      </c>
      <c r="C286" t="s">
        <v>73</v>
      </c>
      <c r="D286">
        <v>3956</v>
      </c>
      <c r="E286">
        <v>190</v>
      </c>
      <c r="F286">
        <v>1850</v>
      </c>
      <c r="G286">
        <v>1916</v>
      </c>
      <c r="H286">
        <v>118</v>
      </c>
    </row>
    <row r="287" spans="1:8" x14ac:dyDescent="0.35">
      <c r="A287" t="s">
        <v>4</v>
      </c>
      <c r="B287" t="s">
        <v>64</v>
      </c>
      <c r="C287" t="s">
        <v>74</v>
      </c>
      <c r="D287">
        <v>4083</v>
      </c>
      <c r="E287">
        <v>559</v>
      </c>
      <c r="F287">
        <v>997</v>
      </c>
      <c r="G287">
        <v>2527</v>
      </c>
      <c r="H287">
        <v>-29</v>
      </c>
    </row>
    <row r="288" spans="1:8" x14ac:dyDescent="0.35">
      <c r="A288" t="s">
        <v>4</v>
      </c>
      <c r="B288" t="s">
        <v>64</v>
      </c>
      <c r="C288" t="s">
        <v>75</v>
      </c>
      <c r="D288">
        <v>3290</v>
      </c>
      <c r="E288">
        <v>132</v>
      </c>
      <c r="F288">
        <v>1459</v>
      </c>
      <c r="G288">
        <v>1699</v>
      </c>
      <c r="H288">
        <v>-13</v>
      </c>
    </row>
    <row r="289" spans="1:8" x14ac:dyDescent="0.35">
      <c r="A289" t="s">
        <v>4</v>
      </c>
      <c r="B289" t="s">
        <v>64</v>
      </c>
      <c r="C289" t="s">
        <v>76</v>
      </c>
      <c r="D289">
        <v>2261</v>
      </c>
      <c r="E289">
        <v>2190</v>
      </c>
      <c r="F289">
        <v>71</v>
      </c>
      <c r="G289">
        <v>0</v>
      </c>
      <c r="H289">
        <v>18</v>
      </c>
    </row>
    <row r="290" spans="1:8" x14ac:dyDescent="0.35">
      <c r="A290" t="s">
        <v>4</v>
      </c>
      <c r="B290" t="s">
        <v>64</v>
      </c>
      <c r="C290" t="s">
        <v>77</v>
      </c>
      <c r="D290">
        <v>1976</v>
      </c>
      <c r="E290">
        <v>1678</v>
      </c>
      <c r="F290">
        <v>298</v>
      </c>
      <c r="G290">
        <v>0</v>
      </c>
      <c r="H290">
        <v>193</v>
      </c>
    </row>
    <row r="291" spans="1:8" x14ac:dyDescent="0.35">
      <c r="A291" t="s">
        <v>4</v>
      </c>
      <c r="B291" t="s">
        <v>64</v>
      </c>
      <c r="C291" t="s">
        <v>78</v>
      </c>
      <c r="D291">
        <v>1791</v>
      </c>
      <c r="E291">
        <v>217</v>
      </c>
      <c r="F291">
        <v>536</v>
      </c>
      <c r="G291">
        <v>1038</v>
      </c>
      <c r="H291">
        <v>-13</v>
      </c>
    </row>
    <row r="292" spans="1:8" x14ac:dyDescent="0.35">
      <c r="A292" t="s">
        <v>4</v>
      </c>
      <c r="B292" t="s">
        <v>64</v>
      </c>
      <c r="C292" t="s">
        <v>79</v>
      </c>
      <c r="D292">
        <v>1746</v>
      </c>
      <c r="E292">
        <v>103</v>
      </c>
      <c r="F292">
        <v>421</v>
      </c>
      <c r="G292">
        <v>1222</v>
      </c>
      <c r="H292">
        <v>-65</v>
      </c>
    </row>
    <row r="293" spans="1:8" x14ac:dyDescent="0.35">
      <c r="A293" t="s">
        <v>4</v>
      </c>
      <c r="B293" t="s">
        <v>64</v>
      </c>
      <c r="C293" t="s">
        <v>80</v>
      </c>
      <c r="D293">
        <v>1488</v>
      </c>
      <c r="E293">
        <v>124</v>
      </c>
      <c r="F293">
        <v>129</v>
      </c>
      <c r="G293">
        <v>1235</v>
      </c>
      <c r="H293">
        <v>-44</v>
      </c>
    </row>
    <row r="294" spans="1:8" x14ac:dyDescent="0.35">
      <c r="A294" t="s">
        <v>4</v>
      </c>
      <c r="B294" t="s">
        <v>64</v>
      </c>
      <c r="C294" t="s">
        <v>81</v>
      </c>
      <c r="D294">
        <v>1408</v>
      </c>
      <c r="E294">
        <v>998</v>
      </c>
      <c r="F294">
        <v>173</v>
      </c>
      <c r="G294">
        <v>237</v>
      </c>
      <c r="H294">
        <v>18</v>
      </c>
    </row>
    <row r="295" spans="1:8" x14ac:dyDescent="0.35">
      <c r="A295" t="s">
        <v>4</v>
      </c>
      <c r="B295" t="s">
        <v>64</v>
      </c>
      <c r="C295" t="s">
        <v>82</v>
      </c>
      <c r="D295">
        <v>1337</v>
      </c>
      <c r="E295">
        <v>1309</v>
      </c>
      <c r="F295">
        <v>28</v>
      </c>
      <c r="G295">
        <v>0</v>
      </c>
      <c r="H295">
        <v>-73</v>
      </c>
    </row>
    <row r="296" spans="1:8" x14ac:dyDescent="0.35">
      <c r="A296" t="s">
        <v>4</v>
      </c>
      <c r="B296" t="s">
        <v>64</v>
      </c>
      <c r="C296" t="s">
        <v>83</v>
      </c>
      <c r="D296">
        <v>700</v>
      </c>
      <c r="E296">
        <v>0</v>
      </c>
      <c r="F296">
        <v>700</v>
      </c>
      <c r="G296">
        <v>0</v>
      </c>
      <c r="H296">
        <v>134</v>
      </c>
    </row>
    <row r="297" spans="1:8" x14ac:dyDescent="0.35">
      <c r="A297" t="s">
        <v>4</v>
      </c>
      <c r="B297" t="s">
        <v>84</v>
      </c>
      <c r="C297" t="s">
        <v>85</v>
      </c>
      <c r="D297">
        <v>230121</v>
      </c>
      <c r="E297">
        <v>0</v>
      </c>
      <c r="F297">
        <v>230121</v>
      </c>
      <c r="G297">
        <v>0</v>
      </c>
      <c r="H297">
        <v>32338</v>
      </c>
    </row>
    <row r="298" spans="1:8" x14ac:dyDescent="0.35">
      <c r="A298" t="s">
        <v>4</v>
      </c>
      <c r="B298" t="s">
        <v>84</v>
      </c>
      <c r="C298" t="s">
        <v>86</v>
      </c>
      <c r="D298">
        <v>257316</v>
      </c>
      <c r="E298">
        <v>3682</v>
      </c>
      <c r="F298">
        <v>130396</v>
      </c>
      <c r="G298">
        <v>123238</v>
      </c>
      <c r="H298">
        <v>-3108</v>
      </c>
    </row>
    <row r="299" spans="1:8" x14ac:dyDescent="0.35">
      <c r="A299" t="s">
        <v>4</v>
      </c>
      <c r="B299" t="s">
        <v>84</v>
      </c>
      <c r="C299" t="s">
        <v>87</v>
      </c>
      <c r="D299">
        <v>92647</v>
      </c>
      <c r="E299">
        <v>2424</v>
      </c>
      <c r="F299">
        <v>50086</v>
      </c>
      <c r="G299">
        <v>40137</v>
      </c>
      <c r="H299">
        <v>3341</v>
      </c>
    </row>
    <row r="300" spans="1:8" x14ac:dyDescent="0.35">
      <c r="A300" t="s">
        <v>4</v>
      </c>
      <c r="B300" t="s">
        <v>84</v>
      </c>
      <c r="C300" t="s">
        <v>88</v>
      </c>
      <c r="D300">
        <v>86795</v>
      </c>
      <c r="E300">
        <v>0</v>
      </c>
      <c r="F300">
        <v>86795</v>
      </c>
      <c r="G300">
        <v>0</v>
      </c>
      <c r="H300">
        <v>-3492</v>
      </c>
    </row>
    <row r="301" spans="1:8" x14ac:dyDescent="0.35">
      <c r="A301" t="s">
        <v>4</v>
      </c>
      <c r="B301" t="s">
        <v>84</v>
      </c>
      <c r="C301" t="s">
        <v>89</v>
      </c>
      <c r="D301">
        <v>57194</v>
      </c>
      <c r="E301">
        <v>44805</v>
      </c>
      <c r="F301">
        <v>5109</v>
      </c>
      <c r="G301">
        <v>7280</v>
      </c>
      <c r="H301">
        <v>-8042</v>
      </c>
    </row>
    <row r="302" spans="1:8" x14ac:dyDescent="0.35">
      <c r="A302" t="s">
        <v>4</v>
      </c>
      <c r="B302" t="s">
        <v>84</v>
      </c>
      <c r="C302" t="s">
        <v>90</v>
      </c>
      <c r="D302">
        <v>32375</v>
      </c>
      <c r="E302">
        <v>269</v>
      </c>
      <c r="F302">
        <v>2757</v>
      </c>
      <c r="G302">
        <v>29349</v>
      </c>
      <c r="H302">
        <v>1661</v>
      </c>
    </row>
    <row r="303" spans="1:8" x14ac:dyDescent="0.35">
      <c r="A303" t="s">
        <v>4</v>
      </c>
      <c r="B303" t="s">
        <v>84</v>
      </c>
      <c r="C303" t="s">
        <v>91</v>
      </c>
      <c r="D303">
        <v>27868</v>
      </c>
      <c r="E303">
        <v>2221</v>
      </c>
      <c r="F303">
        <v>4465</v>
      </c>
      <c r="G303">
        <v>21182</v>
      </c>
      <c r="H303">
        <v>3764</v>
      </c>
    </row>
    <row r="304" spans="1:8" x14ac:dyDescent="0.35">
      <c r="A304" t="s">
        <v>4</v>
      </c>
      <c r="B304" t="s">
        <v>84</v>
      </c>
      <c r="C304" t="s">
        <v>92</v>
      </c>
      <c r="D304">
        <v>24167</v>
      </c>
      <c r="E304">
        <v>2662</v>
      </c>
      <c r="F304">
        <v>4993</v>
      </c>
      <c r="G304">
        <v>16512</v>
      </c>
      <c r="H304">
        <v>5587</v>
      </c>
    </row>
    <row r="305" spans="1:8" x14ac:dyDescent="0.35">
      <c r="A305" t="s">
        <v>4</v>
      </c>
      <c r="B305" t="s">
        <v>84</v>
      </c>
      <c r="C305" t="s">
        <v>93</v>
      </c>
      <c r="D305">
        <v>28569</v>
      </c>
      <c r="E305">
        <v>28081</v>
      </c>
      <c r="F305">
        <v>488</v>
      </c>
      <c r="G305">
        <v>0</v>
      </c>
      <c r="H305">
        <v>-2399</v>
      </c>
    </row>
    <row r="306" spans="1:8" x14ac:dyDescent="0.35">
      <c r="A306" t="s">
        <v>4</v>
      </c>
      <c r="B306" t="s">
        <v>84</v>
      </c>
      <c r="C306" t="s">
        <v>94</v>
      </c>
      <c r="D306">
        <v>27358</v>
      </c>
      <c r="E306">
        <v>26728</v>
      </c>
      <c r="F306">
        <v>630</v>
      </c>
      <c r="G306">
        <v>0</v>
      </c>
      <c r="H306">
        <v>-2684</v>
      </c>
    </row>
    <row r="307" spans="1:8" x14ac:dyDescent="0.35">
      <c r="A307" t="s">
        <v>4</v>
      </c>
      <c r="B307" t="s">
        <v>84</v>
      </c>
      <c r="C307" t="s">
        <v>95</v>
      </c>
      <c r="D307">
        <v>25862</v>
      </c>
      <c r="E307">
        <v>395</v>
      </c>
      <c r="F307">
        <v>8542</v>
      </c>
      <c r="G307">
        <v>16925</v>
      </c>
      <c r="H307">
        <v>-2551</v>
      </c>
    </row>
    <row r="308" spans="1:8" x14ac:dyDescent="0.35">
      <c r="A308" t="s">
        <v>4</v>
      </c>
      <c r="B308" t="s">
        <v>84</v>
      </c>
      <c r="C308" t="s">
        <v>96</v>
      </c>
      <c r="D308">
        <v>23581</v>
      </c>
      <c r="E308">
        <v>44</v>
      </c>
      <c r="F308">
        <v>6307</v>
      </c>
      <c r="G308">
        <v>17230</v>
      </c>
      <c r="H308">
        <v>-1147</v>
      </c>
    </row>
    <row r="309" spans="1:8" x14ac:dyDescent="0.35">
      <c r="A309" t="s">
        <v>4</v>
      </c>
      <c r="B309" t="s">
        <v>84</v>
      </c>
      <c r="C309" t="s">
        <v>97</v>
      </c>
      <c r="D309">
        <v>16530</v>
      </c>
      <c r="E309">
        <v>0</v>
      </c>
      <c r="F309">
        <v>16530</v>
      </c>
      <c r="G309">
        <v>0</v>
      </c>
      <c r="H309">
        <v>3287</v>
      </c>
    </row>
    <row r="310" spans="1:8" x14ac:dyDescent="0.35">
      <c r="A310" t="s">
        <v>4</v>
      </c>
      <c r="B310" t="s">
        <v>84</v>
      </c>
      <c r="C310" t="s">
        <v>98</v>
      </c>
      <c r="D310">
        <v>16064</v>
      </c>
      <c r="E310">
        <v>0</v>
      </c>
      <c r="F310">
        <v>3663</v>
      </c>
      <c r="G310">
        <v>12401</v>
      </c>
      <c r="H310">
        <v>1775</v>
      </c>
    </row>
    <row r="311" spans="1:8" x14ac:dyDescent="0.35">
      <c r="A311" t="s">
        <v>4</v>
      </c>
      <c r="B311" t="s">
        <v>84</v>
      </c>
      <c r="C311" t="s">
        <v>99</v>
      </c>
      <c r="D311">
        <v>12904</v>
      </c>
      <c r="E311">
        <v>10076</v>
      </c>
      <c r="F311">
        <v>666</v>
      </c>
      <c r="G311">
        <v>2162</v>
      </c>
      <c r="H311">
        <v>521</v>
      </c>
    </row>
    <row r="312" spans="1:8" x14ac:dyDescent="0.35">
      <c r="A312" t="s">
        <v>4</v>
      </c>
      <c r="B312" t="s">
        <v>84</v>
      </c>
      <c r="C312" t="s">
        <v>100</v>
      </c>
      <c r="D312">
        <v>10040</v>
      </c>
      <c r="E312">
        <v>60</v>
      </c>
      <c r="F312">
        <v>410</v>
      </c>
      <c r="G312">
        <v>9570</v>
      </c>
      <c r="H312">
        <v>-533</v>
      </c>
    </row>
    <row r="313" spans="1:8" x14ac:dyDescent="0.35">
      <c r="A313" t="s">
        <v>4</v>
      </c>
      <c r="B313" t="s">
        <v>84</v>
      </c>
      <c r="C313" t="s">
        <v>101</v>
      </c>
      <c r="D313">
        <v>5980</v>
      </c>
      <c r="E313">
        <v>36</v>
      </c>
      <c r="F313">
        <v>3065</v>
      </c>
      <c r="G313">
        <v>2879</v>
      </c>
      <c r="H313">
        <v>808</v>
      </c>
    </row>
    <row r="314" spans="1:8" x14ac:dyDescent="0.35">
      <c r="A314" t="s">
        <v>4</v>
      </c>
      <c r="B314" t="s">
        <v>84</v>
      </c>
      <c r="C314" t="s">
        <v>102</v>
      </c>
      <c r="D314">
        <v>5447</v>
      </c>
      <c r="E314">
        <v>0</v>
      </c>
      <c r="F314">
        <v>5447</v>
      </c>
      <c r="G314">
        <v>0</v>
      </c>
      <c r="H314">
        <v>641</v>
      </c>
    </row>
    <row r="315" spans="1:8" x14ac:dyDescent="0.35">
      <c r="A315" t="s">
        <v>4</v>
      </c>
      <c r="B315" t="s">
        <v>84</v>
      </c>
      <c r="C315" t="s">
        <v>103</v>
      </c>
      <c r="D315">
        <v>4423</v>
      </c>
      <c r="E315">
        <v>4</v>
      </c>
      <c r="F315">
        <v>1363</v>
      </c>
      <c r="G315">
        <v>3056</v>
      </c>
      <c r="H315">
        <v>253</v>
      </c>
    </row>
    <row r="316" spans="1:8" x14ac:dyDescent="0.35">
      <c r="A316" t="s">
        <v>4</v>
      </c>
      <c r="B316" t="s">
        <v>84</v>
      </c>
      <c r="C316" t="s">
        <v>104</v>
      </c>
      <c r="D316">
        <v>1733</v>
      </c>
      <c r="E316">
        <v>0</v>
      </c>
      <c r="F316">
        <v>1733</v>
      </c>
      <c r="G316">
        <v>0</v>
      </c>
      <c r="H316">
        <v>554</v>
      </c>
    </row>
    <row r="317" spans="1:8" x14ac:dyDescent="0.35">
      <c r="A317" t="s">
        <v>4</v>
      </c>
      <c r="B317" t="s">
        <v>105</v>
      </c>
      <c r="C317" t="s">
        <v>106</v>
      </c>
      <c r="D317">
        <v>63268</v>
      </c>
      <c r="E317">
        <v>527</v>
      </c>
      <c r="F317">
        <v>29495</v>
      </c>
      <c r="G317">
        <v>33246</v>
      </c>
      <c r="H317">
        <v>697</v>
      </c>
    </row>
    <row r="318" spans="1:8" x14ac:dyDescent="0.35">
      <c r="A318" t="s">
        <v>4</v>
      </c>
      <c r="B318" t="s">
        <v>105</v>
      </c>
      <c r="C318" t="s">
        <v>107</v>
      </c>
      <c r="D318">
        <v>21726</v>
      </c>
      <c r="E318">
        <v>284</v>
      </c>
      <c r="F318">
        <v>10041</v>
      </c>
      <c r="G318">
        <v>11401</v>
      </c>
      <c r="H318">
        <v>-349</v>
      </c>
    </row>
    <row r="319" spans="1:8" x14ac:dyDescent="0.35">
      <c r="A319" t="s">
        <v>4</v>
      </c>
      <c r="B319" t="s">
        <v>105</v>
      </c>
      <c r="C319" t="s">
        <v>108</v>
      </c>
      <c r="D319">
        <v>13458</v>
      </c>
      <c r="E319">
        <v>73</v>
      </c>
      <c r="F319">
        <v>3100</v>
      </c>
      <c r="G319">
        <v>10285</v>
      </c>
      <c r="H319">
        <v>-86</v>
      </c>
    </row>
    <row r="320" spans="1:8" x14ac:dyDescent="0.35">
      <c r="A320" t="s">
        <v>4</v>
      </c>
      <c r="B320" t="s">
        <v>105</v>
      </c>
      <c r="C320" t="s">
        <v>109</v>
      </c>
      <c r="D320">
        <v>8047</v>
      </c>
      <c r="E320">
        <v>60</v>
      </c>
      <c r="F320">
        <v>2699</v>
      </c>
      <c r="G320">
        <v>5288</v>
      </c>
      <c r="H320">
        <v>988</v>
      </c>
    </row>
    <row r="321" spans="1:8" x14ac:dyDescent="0.35">
      <c r="A321" t="s">
        <v>4</v>
      </c>
      <c r="B321" t="s">
        <v>105</v>
      </c>
      <c r="C321" t="s">
        <v>110</v>
      </c>
      <c r="D321">
        <v>7492</v>
      </c>
      <c r="E321">
        <v>51</v>
      </c>
      <c r="F321">
        <v>1445</v>
      </c>
      <c r="G321">
        <v>5996</v>
      </c>
      <c r="H321">
        <v>-457</v>
      </c>
    </row>
    <row r="322" spans="1:8" x14ac:dyDescent="0.35">
      <c r="A322" t="s">
        <v>4</v>
      </c>
      <c r="B322" t="s">
        <v>105</v>
      </c>
      <c r="C322" t="s">
        <v>111</v>
      </c>
      <c r="D322">
        <v>5206</v>
      </c>
      <c r="E322">
        <v>97</v>
      </c>
      <c r="F322">
        <v>981</v>
      </c>
      <c r="G322">
        <v>4128</v>
      </c>
      <c r="H322">
        <v>-9</v>
      </c>
    </row>
    <row r="323" spans="1:8" x14ac:dyDescent="0.35">
      <c r="A323" t="s">
        <v>4</v>
      </c>
      <c r="B323" t="s">
        <v>105</v>
      </c>
      <c r="C323" t="s">
        <v>112</v>
      </c>
      <c r="D323">
        <v>4183</v>
      </c>
      <c r="E323">
        <v>50</v>
      </c>
      <c r="F323">
        <v>1059</v>
      </c>
      <c r="G323">
        <v>3074</v>
      </c>
      <c r="H323">
        <v>89</v>
      </c>
    </row>
    <row r="324" spans="1:8" x14ac:dyDescent="0.35">
      <c r="A324" t="s">
        <v>4</v>
      </c>
      <c r="B324" t="s">
        <v>105</v>
      </c>
      <c r="C324" t="s">
        <v>113</v>
      </c>
      <c r="D324">
        <v>3583</v>
      </c>
      <c r="E324">
        <v>64</v>
      </c>
      <c r="F324">
        <v>1014</v>
      </c>
      <c r="G324">
        <v>2505</v>
      </c>
      <c r="H324">
        <v>-57</v>
      </c>
    </row>
    <row r="325" spans="1:8" x14ac:dyDescent="0.35">
      <c r="A325" t="s">
        <v>4</v>
      </c>
      <c r="B325" t="s">
        <v>105</v>
      </c>
      <c r="C325" t="s">
        <v>114</v>
      </c>
      <c r="D325">
        <v>3561</v>
      </c>
      <c r="E325">
        <v>61</v>
      </c>
      <c r="F325">
        <v>729</v>
      </c>
      <c r="G325">
        <v>2771</v>
      </c>
      <c r="H325">
        <v>-36</v>
      </c>
    </row>
    <row r="326" spans="1:8" x14ac:dyDescent="0.35">
      <c r="A326" t="s">
        <v>4</v>
      </c>
      <c r="B326" t="s">
        <v>105</v>
      </c>
      <c r="C326" t="s">
        <v>115</v>
      </c>
      <c r="D326">
        <v>2366</v>
      </c>
      <c r="E326">
        <v>80</v>
      </c>
      <c r="F326">
        <v>0</v>
      </c>
      <c r="G326">
        <v>2286</v>
      </c>
      <c r="H326">
        <v>150</v>
      </c>
    </row>
    <row r="327" spans="1:8" x14ac:dyDescent="0.35">
      <c r="A327" t="s">
        <v>4</v>
      </c>
      <c r="B327" t="s">
        <v>105</v>
      </c>
      <c r="C327" t="s">
        <v>116</v>
      </c>
      <c r="D327">
        <v>2278</v>
      </c>
      <c r="E327">
        <v>90</v>
      </c>
      <c r="F327">
        <v>97</v>
      </c>
      <c r="G327">
        <v>2091</v>
      </c>
      <c r="H327">
        <v>-18</v>
      </c>
    </row>
    <row r="328" spans="1:8" x14ac:dyDescent="0.35">
      <c r="A328" t="s">
        <v>4</v>
      </c>
      <c r="B328" t="s">
        <v>105</v>
      </c>
      <c r="C328" t="s">
        <v>117</v>
      </c>
      <c r="D328">
        <v>2138</v>
      </c>
      <c r="E328">
        <v>67</v>
      </c>
      <c r="F328">
        <v>145</v>
      </c>
      <c r="G328">
        <v>1926</v>
      </c>
      <c r="H328">
        <v>67</v>
      </c>
    </row>
    <row r="329" spans="1:8" x14ac:dyDescent="0.35">
      <c r="A329" t="s">
        <v>4</v>
      </c>
      <c r="B329" t="s">
        <v>105</v>
      </c>
      <c r="C329" t="s">
        <v>118</v>
      </c>
      <c r="D329">
        <v>1635</v>
      </c>
      <c r="E329">
        <v>62</v>
      </c>
      <c r="F329">
        <v>403</v>
      </c>
      <c r="G329">
        <v>1170</v>
      </c>
      <c r="H329">
        <v>105</v>
      </c>
    </row>
    <row r="330" spans="1:8" x14ac:dyDescent="0.35">
      <c r="A330" t="s">
        <v>4</v>
      </c>
      <c r="B330" t="s">
        <v>105</v>
      </c>
      <c r="C330" t="s">
        <v>119</v>
      </c>
      <c r="D330">
        <v>1395</v>
      </c>
      <c r="E330">
        <v>0</v>
      </c>
      <c r="F330">
        <v>1395</v>
      </c>
      <c r="G330">
        <v>0</v>
      </c>
      <c r="H330">
        <v>1</v>
      </c>
    </row>
    <row r="331" spans="1:8" x14ac:dyDescent="0.35">
      <c r="A331" t="s">
        <v>4</v>
      </c>
      <c r="B331" t="s">
        <v>120</v>
      </c>
      <c r="C331" t="s">
        <v>121</v>
      </c>
      <c r="D331">
        <v>26315</v>
      </c>
      <c r="E331">
        <v>459</v>
      </c>
      <c r="F331">
        <v>17147</v>
      </c>
      <c r="G331">
        <v>8709</v>
      </c>
      <c r="H331">
        <v>-694</v>
      </c>
    </row>
    <row r="332" spans="1:8" x14ac:dyDescent="0.35">
      <c r="A332" t="s">
        <v>4</v>
      </c>
      <c r="B332" t="s">
        <v>120</v>
      </c>
      <c r="C332" t="s">
        <v>122</v>
      </c>
      <c r="D332">
        <v>9054</v>
      </c>
      <c r="E332">
        <v>140</v>
      </c>
      <c r="F332">
        <v>3921</v>
      </c>
      <c r="G332">
        <v>4993</v>
      </c>
      <c r="H332">
        <v>174</v>
      </c>
    </row>
    <row r="333" spans="1:8" x14ac:dyDescent="0.35">
      <c r="A333" t="s">
        <v>4</v>
      </c>
      <c r="B333" t="s">
        <v>120</v>
      </c>
      <c r="C333" t="s">
        <v>123</v>
      </c>
      <c r="D333">
        <v>8205</v>
      </c>
      <c r="E333">
        <v>144</v>
      </c>
      <c r="F333">
        <v>5263</v>
      </c>
      <c r="G333">
        <v>2798</v>
      </c>
      <c r="H333">
        <v>619</v>
      </c>
    </row>
    <row r="334" spans="1:8" x14ac:dyDescent="0.35">
      <c r="A334" t="s">
        <v>4</v>
      </c>
      <c r="B334" t="s">
        <v>120</v>
      </c>
      <c r="C334" t="s">
        <v>124</v>
      </c>
      <c r="D334">
        <v>7793</v>
      </c>
      <c r="E334">
        <v>241</v>
      </c>
      <c r="F334">
        <v>5582</v>
      </c>
      <c r="G334">
        <v>1970</v>
      </c>
      <c r="H334">
        <v>-29</v>
      </c>
    </row>
    <row r="335" spans="1:8" x14ac:dyDescent="0.35">
      <c r="A335" t="s">
        <v>4</v>
      </c>
      <c r="B335" t="s">
        <v>120</v>
      </c>
      <c r="C335" t="s">
        <v>125</v>
      </c>
      <c r="D335">
        <v>6249</v>
      </c>
      <c r="E335">
        <v>193</v>
      </c>
      <c r="F335">
        <v>3777</v>
      </c>
      <c r="G335">
        <v>2279</v>
      </c>
      <c r="H335">
        <v>155</v>
      </c>
    </row>
    <row r="336" spans="1:8" x14ac:dyDescent="0.35">
      <c r="A336" t="s">
        <v>4</v>
      </c>
      <c r="B336" t="s">
        <v>120</v>
      </c>
      <c r="C336" t="s">
        <v>126</v>
      </c>
      <c r="D336">
        <v>5940</v>
      </c>
      <c r="E336">
        <v>155</v>
      </c>
      <c r="F336">
        <v>2918</v>
      </c>
      <c r="G336">
        <v>2867</v>
      </c>
      <c r="H336">
        <v>175</v>
      </c>
    </row>
    <row r="337" spans="1:8" x14ac:dyDescent="0.35">
      <c r="A337" t="s">
        <v>4</v>
      </c>
      <c r="B337" t="s">
        <v>120</v>
      </c>
      <c r="C337" t="s">
        <v>127</v>
      </c>
      <c r="D337">
        <v>4978</v>
      </c>
      <c r="E337">
        <v>123</v>
      </c>
      <c r="F337">
        <v>2733</v>
      </c>
      <c r="G337">
        <v>2122</v>
      </c>
      <c r="H337">
        <v>240</v>
      </c>
    </row>
    <row r="338" spans="1:8" x14ac:dyDescent="0.35">
      <c r="A338" t="s">
        <v>4</v>
      </c>
      <c r="B338" t="s">
        <v>120</v>
      </c>
      <c r="C338" t="s">
        <v>128</v>
      </c>
      <c r="D338">
        <v>3800</v>
      </c>
      <c r="E338">
        <v>283</v>
      </c>
      <c r="F338">
        <v>2028</v>
      </c>
      <c r="G338">
        <v>1489</v>
      </c>
      <c r="H338">
        <v>6</v>
      </c>
    </row>
    <row r="339" spans="1:8" x14ac:dyDescent="0.35">
      <c r="A339" t="s">
        <v>4</v>
      </c>
      <c r="B339" t="s">
        <v>120</v>
      </c>
      <c r="C339" t="s">
        <v>129</v>
      </c>
      <c r="D339">
        <v>3424</v>
      </c>
      <c r="E339">
        <v>193</v>
      </c>
      <c r="F339">
        <v>568</v>
      </c>
      <c r="G339">
        <v>2663</v>
      </c>
      <c r="H339">
        <v>-15</v>
      </c>
    </row>
    <row r="340" spans="1:8" x14ac:dyDescent="0.35">
      <c r="A340" t="s">
        <v>4</v>
      </c>
      <c r="B340" t="s">
        <v>120</v>
      </c>
      <c r="C340" t="s">
        <v>130</v>
      </c>
      <c r="D340">
        <v>3024</v>
      </c>
      <c r="E340">
        <v>1600</v>
      </c>
      <c r="F340">
        <v>1202</v>
      </c>
      <c r="G340">
        <v>222</v>
      </c>
      <c r="H340">
        <v>92</v>
      </c>
    </row>
    <row r="341" spans="1:8" x14ac:dyDescent="0.35">
      <c r="A341" t="s">
        <v>4</v>
      </c>
      <c r="B341" t="s">
        <v>120</v>
      </c>
      <c r="C341" t="s">
        <v>131</v>
      </c>
      <c r="D341">
        <v>2518</v>
      </c>
      <c r="E341">
        <v>750</v>
      </c>
      <c r="F341">
        <v>1089</v>
      </c>
      <c r="G341">
        <v>679</v>
      </c>
      <c r="H341">
        <v>-48</v>
      </c>
    </row>
    <row r="342" spans="1:8" x14ac:dyDescent="0.35">
      <c r="A342" t="s">
        <v>4</v>
      </c>
      <c r="B342" t="s">
        <v>120</v>
      </c>
      <c r="C342" t="s">
        <v>132</v>
      </c>
      <c r="D342">
        <v>2456</v>
      </c>
      <c r="E342">
        <v>120</v>
      </c>
      <c r="F342">
        <v>484</v>
      </c>
      <c r="G342">
        <v>1852</v>
      </c>
      <c r="H342">
        <v>-6</v>
      </c>
    </row>
    <row r="343" spans="1:8" x14ac:dyDescent="0.35">
      <c r="A343" t="s">
        <v>4</v>
      </c>
      <c r="B343" t="s">
        <v>120</v>
      </c>
      <c r="C343" t="s">
        <v>133</v>
      </c>
      <c r="D343">
        <v>2039</v>
      </c>
      <c r="E343">
        <v>117</v>
      </c>
      <c r="F343">
        <v>869</v>
      </c>
      <c r="G343">
        <v>1053</v>
      </c>
      <c r="H343">
        <v>-187</v>
      </c>
    </row>
    <row r="344" spans="1:8" x14ac:dyDescent="0.35">
      <c r="A344" t="s">
        <v>4</v>
      </c>
      <c r="B344" t="s">
        <v>120</v>
      </c>
      <c r="C344" t="s">
        <v>134</v>
      </c>
      <c r="D344">
        <v>1845</v>
      </c>
      <c r="E344">
        <v>1807</v>
      </c>
      <c r="F344">
        <v>38</v>
      </c>
      <c r="G344">
        <v>0</v>
      </c>
      <c r="H344">
        <v>-2</v>
      </c>
    </row>
    <row r="345" spans="1:8" x14ac:dyDescent="0.35">
      <c r="A345" t="s">
        <v>4</v>
      </c>
      <c r="B345" t="s">
        <v>120</v>
      </c>
      <c r="C345" t="s">
        <v>135</v>
      </c>
      <c r="D345">
        <v>1589</v>
      </c>
      <c r="E345">
        <v>157</v>
      </c>
      <c r="F345">
        <v>892</v>
      </c>
      <c r="G345">
        <v>540</v>
      </c>
      <c r="H345">
        <v>-60</v>
      </c>
    </row>
    <row r="346" spans="1:8" x14ac:dyDescent="0.35">
      <c r="A346" t="s">
        <v>4</v>
      </c>
      <c r="B346" t="s">
        <v>120</v>
      </c>
      <c r="C346" t="s">
        <v>136</v>
      </c>
      <c r="D346">
        <v>1264</v>
      </c>
      <c r="E346">
        <v>142</v>
      </c>
      <c r="F346">
        <v>0</v>
      </c>
      <c r="G346">
        <v>1122</v>
      </c>
      <c r="H346">
        <v>228</v>
      </c>
    </row>
    <row r="347" spans="1:8" x14ac:dyDescent="0.35">
      <c r="A347" t="s">
        <v>4</v>
      </c>
      <c r="B347" t="s">
        <v>120</v>
      </c>
      <c r="C347" t="s">
        <v>137</v>
      </c>
      <c r="D347">
        <v>1269</v>
      </c>
      <c r="E347">
        <v>30</v>
      </c>
      <c r="F347">
        <v>606</v>
      </c>
      <c r="G347">
        <v>633</v>
      </c>
      <c r="H347">
        <v>-51</v>
      </c>
    </row>
    <row r="348" spans="1:8" x14ac:dyDescent="0.35">
      <c r="A348" t="s">
        <v>4</v>
      </c>
      <c r="B348" t="s">
        <v>120</v>
      </c>
      <c r="C348" t="s">
        <v>138</v>
      </c>
      <c r="D348">
        <v>1188</v>
      </c>
      <c r="E348">
        <v>1116</v>
      </c>
      <c r="F348">
        <v>63</v>
      </c>
      <c r="G348">
        <v>9</v>
      </c>
      <c r="H348">
        <v>5</v>
      </c>
    </row>
    <row r="349" spans="1:8" x14ac:dyDescent="0.35">
      <c r="A349" t="s">
        <v>4</v>
      </c>
      <c r="B349" t="s">
        <v>139</v>
      </c>
      <c r="C349" t="s">
        <v>140</v>
      </c>
      <c r="D349">
        <v>75630</v>
      </c>
      <c r="E349">
        <v>1056</v>
      </c>
      <c r="F349">
        <v>38498</v>
      </c>
      <c r="G349">
        <v>36076</v>
      </c>
      <c r="H349">
        <v>1173</v>
      </c>
    </row>
    <row r="350" spans="1:8" x14ac:dyDescent="0.35">
      <c r="A350" t="s">
        <v>4</v>
      </c>
      <c r="B350" t="s">
        <v>139</v>
      </c>
      <c r="C350" t="s">
        <v>141</v>
      </c>
      <c r="D350">
        <v>18414</v>
      </c>
      <c r="E350">
        <v>231</v>
      </c>
      <c r="F350">
        <v>6805</v>
      </c>
      <c r="G350">
        <v>11378</v>
      </c>
      <c r="H350">
        <v>754</v>
      </c>
    </row>
    <row r="351" spans="1:8" x14ac:dyDescent="0.35">
      <c r="A351" t="s">
        <v>4</v>
      </c>
      <c r="B351" t="s">
        <v>139</v>
      </c>
      <c r="C351" t="s">
        <v>142</v>
      </c>
      <c r="D351">
        <v>10714</v>
      </c>
      <c r="E351">
        <v>183</v>
      </c>
      <c r="F351">
        <v>4933</v>
      </c>
      <c r="G351">
        <v>5598</v>
      </c>
      <c r="H351">
        <v>235</v>
      </c>
    </row>
    <row r="352" spans="1:8" x14ac:dyDescent="0.35">
      <c r="A352" t="s">
        <v>4</v>
      </c>
      <c r="B352" t="s">
        <v>139</v>
      </c>
      <c r="C352" t="s">
        <v>143</v>
      </c>
      <c r="D352">
        <v>9259</v>
      </c>
      <c r="E352">
        <v>0</v>
      </c>
      <c r="F352">
        <v>9259</v>
      </c>
      <c r="G352">
        <v>0</v>
      </c>
      <c r="H352">
        <v>40</v>
      </c>
    </row>
    <row r="353" spans="1:8" x14ac:dyDescent="0.35">
      <c r="A353" t="s">
        <v>4</v>
      </c>
      <c r="B353" t="s">
        <v>139</v>
      </c>
      <c r="C353" t="s">
        <v>144</v>
      </c>
      <c r="D353">
        <v>8501</v>
      </c>
      <c r="E353">
        <v>135</v>
      </c>
      <c r="F353">
        <v>3323</v>
      </c>
      <c r="G353">
        <v>5043</v>
      </c>
      <c r="H353">
        <v>215</v>
      </c>
    </row>
    <row r="354" spans="1:8" x14ac:dyDescent="0.35">
      <c r="A354" t="s">
        <v>4</v>
      </c>
      <c r="B354" t="s">
        <v>139</v>
      </c>
      <c r="C354" t="s">
        <v>145</v>
      </c>
      <c r="D354">
        <v>7667</v>
      </c>
      <c r="E354">
        <v>149</v>
      </c>
      <c r="F354">
        <v>2914</v>
      </c>
      <c r="G354">
        <v>4604</v>
      </c>
      <c r="H354">
        <v>233</v>
      </c>
    </row>
    <row r="355" spans="1:8" x14ac:dyDescent="0.35">
      <c r="A355" t="s">
        <v>4</v>
      </c>
      <c r="B355" t="s">
        <v>139</v>
      </c>
      <c r="C355" t="s">
        <v>146</v>
      </c>
      <c r="D355">
        <v>7209</v>
      </c>
      <c r="E355">
        <v>301</v>
      </c>
      <c r="F355">
        <v>3406</v>
      </c>
      <c r="G355">
        <v>3502</v>
      </c>
      <c r="H355">
        <v>634</v>
      </c>
    </row>
    <row r="356" spans="1:8" x14ac:dyDescent="0.35">
      <c r="A356" t="s">
        <v>4</v>
      </c>
      <c r="B356" t="s">
        <v>139</v>
      </c>
      <c r="C356" t="s">
        <v>147</v>
      </c>
      <c r="D356">
        <v>7628</v>
      </c>
      <c r="E356">
        <v>104</v>
      </c>
      <c r="F356">
        <v>3024</v>
      </c>
      <c r="G356">
        <v>4500</v>
      </c>
      <c r="H356">
        <v>-152</v>
      </c>
    </row>
    <row r="357" spans="1:8" x14ac:dyDescent="0.35">
      <c r="A357" t="s">
        <v>4</v>
      </c>
      <c r="B357" t="s">
        <v>139</v>
      </c>
      <c r="C357" t="s">
        <v>148</v>
      </c>
      <c r="D357">
        <v>7149</v>
      </c>
      <c r="E357">
        <v>214</v>
      </c>
      <c r="F357">
        <v>3087</v>
      </c>
      <c r="G357">
        <v>3848</v>
      </c>
      <c r="H357">
        <v>-6</v>
      </c>
    </row>
    <row r="358" spans="1:8" x14ac:dyDescent="0.35">
      <c r="A358" t="s">
        <v>4</v>
      </c>
      <c r="B358" t="s">
        <v>139</v>
      </c>
      <c r="C358" t="s">
        <v>149</v>
      </c>
      <c r="D358">
        <v>4873</v>
      </c>
      <c r="E358">
        <v>144</v>
      </c>
      <c r="F358">
        <v>2657</v>
      </c>
      <c r="G358">
        <v>2072</v>
      </c>
      <c r="H358">
        <v>372</v>
      </c>
    </row>
    <row r="359" spans="1:8" x14ac:dyDescent="0.35">
      <c r="A359" t="s">
        <v>4</v>
      </c>
      <c r="B359" t="s">
        <v>139</v>
      </c>
      <c r="C359" t="s">
        <v>150</v>
      </c>
      <c r="D359">
        <v>4846</v>
      </c>
      <c r="E359">
        <v>136</v>
      </c>
      <c r="F359">
        <v>2217</v>
      </c>
      <c r="G359">
        <v>2493</v>
      </c>
      <c r="H359">
        <v>220</v>
      </c>
    </row>
    <row r="360" spans="1:8" x14ac:dyDescent="0.35">
      <c r="A360" t="s">
        <v>4</v>
      </c>
      <c r="B360" t="s">
        <v>139</v>
      </c>
      <c r="C360" t="s">
        <v>151</v>
      </c>
      <c r="D360">
        <v>4625</v>
      </c>
      <c r="E360">
        <v>234</v>
      </c>
      <c r="F360">
        <v>455</v>
      </c>
      <c r="G360">
        <v>3936</v>
      </c>
      <c r="H360">
        <v>-127</v>
      </c>
    </row>
    <row r="361" spans="1:8" x14ac:dyDescent="0.35">
      <c r="A361" t="s">
        <v>4</v>
      </c>
      <c r="B361" t="s">
        <v>139</v>
      </c>
      <c r="C361" t="s">
        <v>152</v>
      </c>
      <c r="D361">
        <v>2763</v>
      </c>
      <c r="E361">
        <v>250</v>
      </c>
      <c r="F361">
        <v>72</v>
      </c>
      <c r="G361">
        <v>2441</v>
      </c>
      <c r="H361">
        <v>85</v>
      </c>
    </row>
    <row r="362" spans="1:8" x14ac:dyDescent="0.35">
      <c r="A362" t="s">
        <v>4</v>
      </c>
      <c r="B362" t="s">
        <v>139</v>
      </c>
      <c r="C362" t="s">
        <v>153</v>
      </c>
      <c r="D362">
        <v>2487</v>
      </c>
      <c r="E362">
        <v>200</v>
      </c>
      <c r="F362">
        <v>227</v>
      </c>
      <c r="G362">
        <v>2060</v>
      </c>
      <c r="H362">
        <v>54</v>
      </c>
    </row>
    <row r="363" spans="1:8" x14ac:dyDescent="0.35">
      <c r="A363" t="s">
        <v>4</v>
      </c>
      <c r="B363" t="s">
        <v>139</v>
      </c>
      <c r="C363" t="s">
        <v>154</v>
      </c>
      <c r="D363">
        <v>2374</v>
      </c>
      <c r="E363">
        <v>180</v>
      </c>
      <c r="F363">
        <v>398</v>
      </c>
      <c r="G363">
        <v>1796</v>
      </c>
      <c r="H363">
        <v>68</v>
      </c>
    </row>
    <row r="364" spans="1:8" x14ac:dyDescent="0.35">
      <c r="A364" t="s">
        <v>4</v>
      </c>
      <c r="B364" t="s">
        <v>139</v>
      </c>
      <c r="C364" t="s">
        <v>155</v>
      </c>
      <c r="D364">
        <v>1836</v>
      </c>
      <c r="E364">
        <v>79</v>
      </c>
      <c r="F364">
        <v>92</v>
      </c>
      <c r="G364">
        <v>1665</v>
      </c>
      <c r="H364">
        <v>60</v>
      </c>
    </row>
    <row r="365" spans="1:8" x14ac:dyDescent="0.35">
      <c r="A365" t="s">
        <v>4</v>
      </c>
      <c r="B365" t="s">
        <v>139</v>
      </c>
      <c r="C365" t="s">
        <v>156</v>
      </c>
      <c r="D365">
        <v>1792</v>
      </c>
      <c r="E365">
        <v>55</v>
      </c>
      <c r="F365">
        <v>187</v>
      </c>
      <c r="G365">
        <v>1550</v>
      </c>
      <c r="H365">
        <v>100</v>
      </c>
    </row>
    <row r="366" spans="1:8" x14ac:dyDescent="0.35">
      <c r="A366" t="s">
        <v>4</v>
      </c>
      <c r="B366" t="s">
        <v>139</v>
      </c>
      <c r="C366" t="s">
        <v>157</v>
      </c>
      <c r="D366">
        <v>1505</v>
      </c>
      <c r="E366">
        <v>1505</v>
      </c>
      <c r="F366">
        <v>0</v>
      </c>
      <c r="G366">
        <v>0</v>
      </c>
      <c r="H366">
        <v>-6</v>
      </c>
    </row>
    <row r="367" spans="1:8" x14ac:dyDescent="0.35">
      <c r="A367" t="s">
        <v>4</v>
      </c>
      <c r="B367" t="s">
        <v>139</v>
      </c>
      <c r="C367" t="s">
        <v>158</v>
      </c>
      <c r="D367">
        <v>1395</v>
      </c>
      <c r="E367">
        <v>62</v>
      </c>
      <c r="F367">
        <v>80</v>
      </c>
      <c r="G367">
        <v>1253</v>
      </c>
      <c r="H367">
        <v>-16</v>
      </c>
    </row>
    <row r="368" spans="1:8" x14ac:dyDescent="0.35">
      <c r="A368" t="s">
        <v>4</v>
      </c>
      <c r="B368" t="s">
        <v>139</v>
      </c>
      <c r="C368" t="s">
        <v>159</v>
      </c>
      <c r="D368">
        <v>1403</v>
      </c>
      <c r="E368">
        <v>1403</v>
      </c>
      <c r="F368">
        <v>0</v>
      </c>
      <c r="G368">
        <v>0</v>
      </c>
      <c r="H368">
        <v>-63</v>
      </c>
    </row>
    <row r="369" spans="1:8" x14ac:dyDescent="0.35">
      <c r="A369" t="s">
        <v>4</v>
      </c>
      <c r="B369" t="s">
        <v>139</v>
      </c>
      <c r="C369" t="s">
        <v>160</v>
      </c>
      <c r="D369">
        <v>1485</v>
      </c>
      <c r="E369">
        <v>0</v>
      </c>
      <c r="F369">
        <v>1485</v>
      </c>
      <c r="G369">
        <v>0</v>
      </c>
      <c r="H369">
        <v>-209</v>
      </c>
    </row>
    <row r="370" spans="1:8" x14ac:dyDescent="0.35">
      <c r="A370" t="s">
        <v>4</v>
      </c>
      <c r="B370" t="s">
        <v>139</v>
      </c>
      <c r="C370" t="s">
        <v>161</v>
      </c>
      <c r="D370">
        <v>909</v>
      </c>
      <c r="E370">
        <v>909</v>
      </c>
      <c r="F370">
        <v>0</v>
      </c>
      <c r="G370">
        <v>0</v>
      </c>
      <c r="H370">
        <v>106</v>
      </c>
    </row>
    <row r="371" spans="1:8" x14ac:dyDescent="0.35">
      <c r="A371" t="s">
        <v>4</v>
      </c>
      <c r="B371" t="s">
        <v>139</v>
      </c>
      <c r="C371" t="s">
        <v>162</v>
      </c>
      <c r="D371">
        <v>777</v>
      </c>
      <c r="E371">
        <v>777</v>
      </c>
      <c r="F371">
        <v>0</v>
      </c>
      <c r="G371">
        <v>0</v>
      </c>
      <c r="H371">
        <v>-106</v>
      </c>
    </row>
    <row r="372" spans="1:8" x14ac:dyDescent="0.35">
      <c r="A372" t="s">
        <v>4</v>
      </c>
      <c r="B372" t="s">
        <v>139</v>
      </c>
      <c r="C372" t="s">
        <v>163</v>
      </c>
      <c r="D372">
        <v>715</v>
      </c>
      <c r="E372">
        <v>715</v>
      </c>
      <c r="F372">
        <v>0</v>
      </c>
      <c r="G372">
        <v>0</v>
      </c>
      <c r="H372">
        <v>-67</v>
      </c>
    </row>
    <row r="373" spans="1:8" x14ac:dyDescent="0.35">
      <c r="A373" t="s">
        <v>4</v>
      </c>
      <c r="B373" t="s">
        <v>164</v>
      </c>
      <c r="C373" t="s">
        <v>165</v>
      </c>
      <c r="D373">
        <v>23716</v>
      </c>
      <c r="E373">
        <v>121</v>
      </c>
      <c r="F373">
        <v>12091</v>
      </c>
      <c r="G373">
        <v>11504</v>
      </c>
      <c r="H373">
        <v>-87</v>
      </c>
    </row>
    <row r="374" spans="1:8" x14ac:dyDescent="0.35">
      <c r="A374" t="s">
        <v>4</v>
      </c>
      <c r="B374" t="s">
        <v>164</v>
      </c>
      <c r="C374" t="s">
        <v>166</v>
      </c>
      <c r="D374">
        <v>23218</v>
      </c>
      <c r="E374">
        <v>393</v>
      </c>
      <c r="F374">
        <v>12051</v>
      </c>
      <c r="G374">
        <v>10774</v>
      </c>
      <c r="H374">
        <v>103</v>
      </c>
    </row>
    <row r="375" spans="1:8" x14ac:dyDescent="0.35">
      <c r="A375" t="s">
        <v>4</v>
      </c>
      <c r="B375" t="s">
        <v>164</v>
      </c>
      <c r="C375" t="s">
        <v>167</v>
      </c>
      <c r="D375">
        <v>18497</v>
      </c>
      <c r="E375">
        <v>1658</v>
      </c>
      <c r="F375">
        <v>7220</v>
      </c>
      <c r="G375">
        <v>9619</v>
      </c>
      <c r="H375">
        <v>-1683</v>
      </c>
    </row>
    <row r="376" spans="1:8" x14ac:dyDescent="0.35">
      <c r="A376" t="s">
        <v>4</v>
      </c>
      <c r="B376" t="s">
        <v>164</v>
      </c>
      <c r="C376" t="s">
        <v>168</v>
      </c>
      <c r="D376">
        <v>13172</v>
      </c>
      <c r="E376">
        <v>55</v>
      </c>
      <c r="F376">
        <v>7230</v>
      </c>
      <c r="G376">
        <v>5887</v>
      </c>
      <c r="H376">
        <v>-76</v>
      </c>
    </row>
    <row r="377" spans="1:8" x14ac:dyDescent="0.35">
      <c r="A377" t="s">
        <v>4</v>
      </c>
      <c r="B377" t="s">
        <v>164</v>
      </c>
      <c r="C377" t="s">
        <v>169</v>
      </c>
      <c r="D377">
        <v>12586</v>
      </c>
      <c r="E377">
        <v>64</v>
      </c>
      <c r="F377">
        <v>6152</v>
      </c>
      <c r="G377">
        <v>6370</v>
      </c>
      <c r="H377">
        <v>-131</v>
      </c>
    </row>
    <row r="378" spans="1:8" x14ac:dyDescent="0.35">
      <c r="A378" t="s">
        <v>4</v>
      </c>
      <c r="B378" t="s">
        <v>164</v>
      </c>
      <c r="C378" t="s">
        <v>170</v>
      </c>
      <c r="D378">
        <v>6793</v>
      </c>
      <c r="E378">
        <v>41</v>
      </c>
      <c r="F378">
        <v>3372</v>
      </c>
      <c r="G378">
        <v>3380</v>
      </c>
      <c r="H378">
        <v>-59</v>
      </c>
    </row>
    <row r="379" spans="1:8" x14ac:dyDescent="0.35">
      <c r="A379" t="s">
        <v>4</v>
      </c>
      <c r="B379" t="s">
        <v>164</v>
      </c>
      <c r="C379" t="s">
        <v>171</v>
      </c>
      <c r="D379">
        <v>5536</v>
      </c>
      <c r="E379">
        <v>181</v>
      </c>
      <c r="F379">
        <v>1029</v>
      </c>
      <c r="G379">
        <v>4326</v>
      </c>
      <c r="H379">
        <v>57</v>
      </c>
    </row>
    <row r="380" spans="1:8" x14ac:dyDescent="0.35">
      <c r="A380" t="s">
        <v>4</v>
      </c>
      <c r="B380" t="s">
        <v>164</v>
      </c>
      <c r="C380" t="s">
        <v>172</v>
      </c>
      <c r="D380">
        <v>5366</v>
      </c>
      <c r="E380">
        <v>78</v>
      </c>
      <c r="F380">
        <v>2946</v>
      </c>
      <c r="G380">
        <v>2342</v>
      </c>
      <c r="H380">
        <v>30</v>
      </c>
    </row>
    <row r="381" spans="1:8" x14ac:dyDescent="0.35">
      <c r="A381" t="s">
        <v>4</v>
      </c>
      <c r="B381" t="s">
        <v>164</v>
      </c>
      <c r="C381" t="s">
        <v>173</v>
      </c>
      <c r="D381">
        <v>5453</v>
      </c>
      <c r="E381">
        <v>106</v>
      </c>
      <c r="F381">
        <v>2564</v>
      </c>
      <c r="G381">
        <v>2783</v>
      </c>
      <c r="H381">
        <v>-158</v>
      </c>
    </row>
    <row r="382" spans="1:8" x14ac:dyDescent="0.35">
      <c r="A382" t="s">
        <v>4</v>
      </c>
      <c r="B382" t="s">
        <v>164</v>
      </c>
      <c r="C382" t="s">
        <v>174</v>
      </c>
      <c r="D382">
        <v>4431</v>
      </c>
      <c r="E382">
        <v>45</v>
      </c>
      <c r="F382">
        <v>2118</v>
      </c>
      <c r="G382">
        <v>2268</v>
      </c>
      <c r="H382">
        <v>-61</v>
      </c>
    </row>
    <row r="383" spans="1:8" x14ac:dyDescent="0.35">
      <c r="A383" t="s">
        <v>4</v>
      </c>
      <c r="B383" t="s">
        <v>164</v>
      </c>
      <c r="C383" t="s">
        <v>175</v>
      </c>
      <c r="D383">
        <v>4442</v>
      </c>
      <c r="E383">
        <v>40</v>
      </c>
      <c r="F383">
        <v>1656</v>
      </c>
      <c r="G383">
        <v>2746</v>
      </c>
      <c r="H383">
        <v>-193</v>
      </c>
    </row>
    <row r="384" spans="1:8" x14ac:dyDescent="0.35">
      <c r="A384" t="s">
        <v>4</v>
      </c>
      <c r="B384" t="s">
        <v>164</v>
      </c>
      <c r="C384" t="s">
        <v>176</v>
      </c>
      <c r="D384">
        <v>3779</v>
      </c>
      <c r="E384">
        <v>117</v>
      </c>
      <c r="F384">
        <v>1156</v>
      </c>
      <c r="G384">
        <v>2506</v>
      </c>
      <c r="H384">
        <v>-165</v>
      </c>
    </row>
    <row r="385" spans="1:8" x14ac:dyDescent="0.35">
      <c r="A385" t="s">
        <v>4</v>
      </c>
      <c r="B385" t="s">
        <v>164</v>
      </c>
      <c r="C385" t="s">
        <v>177</v>
      </c>
      <c r="D385">
        <v>2795</v>
      </c>
      <c r="E385">
        <v>76</v>
      </c>
      <c r="F385">
        <v>220</v>
      </c>
      <c r="G385">
        <v>2499</v>
      </c>
      <c r="H385">
        <v>-97</v>
      </c>
    </row>
    <row r="386" spans="1:8" x14ac:dyDescent="0.35">
      <c r="A386" t="s">
        <v>4</v>
      </c>
      <c r="B386" t="s">
        <v>164</v>
      </c>
      <c r="C386" t="s">
        <v>178</v>
      </c>
      <c r="D386">
        <v>2592</v>
      </c>
      <c r="E386">
        <v>61</v>
      </c>
      <c r="F386">
        <v>828</v>
      </c>
      <c r="G386">
        <v>1703</v>
      </c>
      <c r="H386">
        <v>-65</v>
      </c>
    </row>
    <row r="387" spans="1:8" x14ac:dyDescent="0.35">
      <c r="A387" t="s">
        <v>4</v>
      </c>
      <c r="B387" t="s">
        <v>164</v>
      </c>
      <c r="C387" t="s">
        <v>179</v>
      </c>
      <c r="D387">
        <v>2520</v>
      </c>
      <c r="E387">
        <v>57</v>
      </c>
      <c r="F387">
        <v>1094</v>
      </c>
      <c r="G387">
        <v>1369</v>
      </c>
      <c r="H387">
        <v>-9</v>
      </c>
    </row>
    <row r="388" spans="1:8" x14ac:dyDescent="0.35">
      <c r="A388" t="s">
        <v>4</v>
      </c>
      <c r="B388" t="s">
        <v>164</v>
      </c>
      <c r="C388" t="s">
        <v>180</v>
      </c>
      <c r="D388">
        <v>1969</v>
      </c>
      <c r="E388">
        <v>78</v>
      </c>
      <c r="F388">
        <v>7</v>
      </c>
      <c r="G388">
        <v>1884</v>
      </c>
      <c r="H388">
        <v>115</v>
      </c>
    </row>
    <row r="389" spans="1:8" x14ac:dyDescent="0.35">
      <c r="A389" t="s">
        <v>4</v>
      </c>
      <c r="B389" t="s">
        <v>164</v>
      </c>
      <c r="C389" t="s">
        <v>181</v>
      </c>
      <c r="D389">
        <v>1945</v>
      </c>
      <c r="E389">
        <v>135</v>
      </c>
      <c r="F389">
        <v>249</v>
      </c>
      <c r="G389">
        <v>1561</v>
      </c>
      <c r="H389">
        <v>-147</v>
      </c>
    </row>
    <row r="390" spans="1:8" x14ac:dyDescent="0.35">
      <c r="A390" t="s">
        <v>4</v>
      </c>
      <c r="B390" t="s">
        <v>182</v>
      </c>
      <c r="C390" t="s">
        <v>183</v>
      </c>
      <c r="D390">
        <v>84102</v>
      </c>
      <c r="E390">
        <v>1309</v>
      </c>
      <c r="F390">
        <v>45660</v>
      </c>
      <c r="G390">
        <v>37133</v>
      </c>
      <c r="H390">
        <v>4951</v>
      </c>
    </row>
    <row r="391" spans="1:8" x14ac:dyDescent="0.35">
      <c r="A391" t="s">
        <v>4</v>
      </c>
      <c r="B391" t="s">
        <v>182</v>
      </c>
      <c r="C391" t="s">
        <v>184</v>
      </c>
      <c r="D391">
        <v>27068</v>
      </c>
      <c r="E391">
        <v>1028</v>
      </c>
      <c r="F391">
        <v>18505</v>
      </c>
      <c r="G391">
        <v>7535</v>
      </c>
      <c r="H391">
        <v>-151</v>
      </c>
    </row>
    <row r="392" spans="1:8" x14ac:dyDescent="0.35">
      <c r="A392" t="s">
        <v>4</v>
      </c>
      <c r="B392" t="s">
        <v>182</v>
      </c>
      <c r="C392" t="s">
        <v>185</v>
      </c>
      <c r="D392">
        <v>13313</v>
      </c>
      <c r="E392">
        <v>3</v>
      </c>
      <c r="F392">
        <v>3623</v>
      </c>
      <c r="G392">
        <v>9687</v>
      </c>
      <c r="H392">
        <v>29</v>
      </c>
    </row>
    <row r="393" spans="1:8" x14ac:dyDescent="0.35">
      <c r="A393" t="s">
        <v>4</v>
      </c>
      <c r="B393" t="s">
        <v>182</v>
      </c>
      <c r="C393" t="s">
        <v>186</v>
      </c>
      <c r="D393">
        <v>12070</v>
      </c>
      <c r="E393">
        <v>0</v>
      </c>
      <c r="F393">
        <v>328</v>
      </c>
      <c r="G393">
        <v>11742</v>
      </c>
      <c r="H393">
        <v>-373</v>
      </c>
    </row>
    <row r="394" spans="1:8" x14ac:dyDescent="0.35">
      <c r="A394" t="s">
        <v>4</v>
      </c>
      <c r="B394" t="s">
        <v>182</v>
      </c>
      <c r="C394" t="s">
        <v>187</v>
      </c>
      <c r="D394">
        <v>11956</v>
      </c>
      <c r="E394">
        <v>137</v>
      </c>
      <c r="F394">
        <v>5639</v>
      </c>
      <c r="G394">
        <v>6180</v>
      </c>
      <c r="H394">
        <v>-498</v>
      </c>
    </row>
    <row r="395" spans="1:8" x14ac:dyDescent="0.35">
      <c r="A395" t="s">
        <v>4</v>
      </c>
      <c r="B395" t="s">
        <v>182</v>
      </c>
      <c r="C395" t="s">
        <v>188</v>
      </c>
      <c r="D395">
        <v>9132</v>
      </c>
      <c r="E395">
        <v>108</v>
      </c>
      <c r="F395">
        <v>3095</v>
      </c>
      <c r="G395">
        <v>5929</v>
      </c>
      <c r="H395">
        <v>355</v>
      </c>
    </row>
    <row r="396" spans="1:8" x14ac:dyDescent="0.35">
      <c r="A396" t="s">
        <v>4</v>
      </c>
      <c r="B396" t="s">
        <v>182</v>
      </c>
      <c r="C396" t="s">
        <v>189</v>
      </c>
      <c r="D396">
        <v>8159</v>
      </c>
      <c r="E396">
        <v>280</v>
      </c>
      <c r="F396">
        <v>1745</v>
      </c>
      <c r="G396">
        <v>6134</v>
      </c>
      <c r="H396">
        <v>368</v>
      </c>
    </row>
    <row r="397" spans="1:8" x14ac:dyDescent="0.35">
      <c r="A397" t="s">
        <v>4</v>
      </c>
      <c r="B397" t="s">
        <v>182</v>
      </c>
      <c r="C397" t="s">
        <v>190</v>
      </c>
      <c r="D397">
        <v>7578</v>
      </c>
      <c r="E397">
        <v>82</v>
      </c>
      <c r="F397">
        <v>3347</v>
      </c>
      <c r="G397">
        <v>4149</v>
      </c>
      <c r="H397">
        <v>-18</v>
      </c>
    </row>
    <row r="398" spans="1:8" x14ac:dyDescent="0.35">
      <c r="A398" t="s">
        <v>4</v>
      </c>
      <c r="B398" t="s">
        <v>182</v>
      </c>
      <c r="C398" t="s">
        <v>191</v>
      </c>
      <c r="D398">
        <v>7204</v>
      </c>
      <c r="E398">
        <v>124</v>
      </c>
      <c r="F398">
        <v>3392</v>
      </c>
      <c r="G398">
        <v>3688</v>
      </c>
      <c r="H398">
        <v>178</v>
      </c>
    </row>
    <row r="399" spans="1:8" x14ac:dyDescent="0.35">
      <c r="A399" t="s">
        <v>4</v>
      </c>
      <c r="B399" t="s">
        <v>182</v>
      </c>
      <c r="C399" t="s">
        <v>192</v>
      </c>
      <c r="D399">
        <v>6638</v>
      </c>
      <c r="E399">
        <v>84</v>
      </c>
      <c r="F399">
        <v>1820</v>
      </c>
      <c r="G399">
        <v>4734</v>
      </c>
      <c r="H399">
        <v>195</v>
      </c>
    </row>
    <row r="400" spans="1:8" x14ac:dyDescent="0.35">
      <c r="A400" t="s">
        <v>4</v>
      </c>
      <c r="B400" t="s">
        <v>182</v>
      </c>
      <c r="C400" t="s">
        <v>193</v>
      </c>
      <c r="D400">
        <v>5339</v>
      </c>
      <c r="E400">
        <v>111</v>
      </c>
      <c r="F400">
        <v>1711</v>
      </c>
      <c r="G400">
        <v>3517</v>
      </c>
      <c r="H400">
        <v>239</v>
      </c>
    </row>
    <row r="401" spans="1:8" x14ac:dyDescent="0.35">
      <c r="A401" t="s">
        <v>4</v>
      </c>
      <c r="B401" t="s">
        <v>182</v>
      </c>
      <c r="C401" t="s">
        <v>194</v>
      </c>
      <c r="D401">
        <v>5659</v>
      </c>
      <c r="E401">
        <v>115</v>
      </c>
      <c r="F401">
        <v>2340</v>
      </c>
      <c r="G401">
        <v>3204</v>
      </c>
      <c r="H401">
        <v>-98</v>
      </c>
    </row>
    <row r="402" spans="1:8" x14ac:dyDescent="0.35">
      <c r="A402" t="s">
        <v>4</v>
      </c>
      <c r="B402" t="s">
        <v>182</v>
      </c>
      <c r="C402" t="s">
        <v>195</v>
      </c>
      <c r="D402">
        <v>5399</v>
      </c>
      <c r="E402">
        <v>110</v>
      </c>
      <c r="F402">
        <v>1969</v>
      </c>
      <c r="G402">
        <v>3320</v>
      </c>
      <c r="H402">
        <v>-121</v>
      </c>
    </row>
    <row r="403" spans="1:8" x14ac:dyDescent="0.35">
      <c r="A403" t="s">
        <v>4</v>
      </c>
      <c r="B403" t="s">
        <v>182</v>
      </c>
      <c r="C403" t="s">
        <v>196</v>
      </c>
      <c r="D403">
        <v>5116</v>
      </c>
      <c r="E403">
        <v>227</v>
      </c>
      <c r="F403">
        <v>2424</v>
      </c>
      <c r="G403">
        <v>2465</v>
      </c>
      <c r="H403">
        <v>2</v>
      </c>
    </row>
    <row r="404" spans="1:8" x14ac:dyDescent="0.35">
      <c r="A404" t="s">
        <v>4</v>
      </c>
      <c r="B404" t="s">
        <v>182</v>
      </c>
      <c r="C404" t="s">
        <v>197</v>
      </c>
      <c r="D404">
        <v>5066</v>
      </c>
      <c r="E404">
        <v>111</v>
      </c>
      <c r="F404">
        <v>2302</v>
      </c>
      <c r="G404">
        <v>2653</v>
      </c>
      <c r="H404">
        <v>-24</v>
      </c>
    </row>
    <row r="405" spans="1:8" x14ac:dyDescent="0.35">
      <c r="A405" t="s">
        <v>4</v>
      </c>
      <c r="B405" t="s">
        <v>182</v>
      </c>
      <c r="C405" t="s">
        <v>198</v>
      </c>
      <c r="D405">
        <v>5025</v>
      </c>
      <c r="E405">
        <v>17</v>
      </c>
      <c r="F405">
        <v>500</v>
      </c>
      <c r="G405">
        <v>4508</v>
      </c>
      <c r="H405">
        <v>-35</v>
      </c>
    </row>
    <row r="406" spans="1:8" x14ac:dyDescent="0.35">
      <c r="A406" t="s">
        <v>4</v>
      </c>
      <c r="B406" t="s">
        <v>182</v>
      </c>
      <c r="C406" t="s">
        <v>199</v>
      </c>
      <c r="D406">
        <v>5159</v>
      </c>
      <c r="E406">
        <v>110</v>
      </c>
      <c r="F406">
        <v>2303</v>
      </c>
      <c r="G406">
        <v>2746</v>
      </c>
      <c r="H406">
        <v>-247</v>
      </c>
    </row>
    <row r="407" spans="1:8" x14ac:dyDescent="0.35">
      <c r="A407" t="s">
        <v>4</v>
      </c>
      <c r="B407" t="s">
        <v>182</v>
      </c>
      <c r="C407" t="s">
        <v>200</v>
      </c>
      <c r="D407">
        <v>5228</v>
      </c>
      <c r="E407">
        <v>136</v>
      </c>
      <c r="F407">
        <v>2285</v>
      </c>
      <c r="G407">
        <v>2807</v>
      </c>
      <c r="H407">
        <v>-318</v>
      </c>
    </row>
    <row r="408" spans="1:8" x14ac:dyDescent="0.35">
      <c r="A408" t="s">
        <v>4</v>
      </c>
      <c r="B408" t="s">
        <v>182</v>
      </c>
      <c r="C408" t="s">
        <v>201</v>
      </c>
      <c r="D408">
        <v>4519</v>
      </c>
      <c r="E408">
        <v>156</v>
      </c>
      <c r="F408">
        <v>1745</v>
      </c>
      <c r="G408">
        <v>2618</v>
      </c>
      <c r="H408">
        <v>68</v>
      </c>
    </row>
    <row r="409" spans="1:8" x14ac:dyDescent="0.35">
      <c r="A409" t="s">
        <v>4</v>
      </c>
      <c r="B409" t="s">
        <v>182</v>
      </c>
      <c r="C409" t="s">
        <v>202</v>
      </c>
      <c r="D409">
        <v>4415</v>
      </c>
      <c r="E409">
        <v>77</v>
      </c>
      <c r="F409">
        <v>1551</v>
      </c>
      <c r="G409">
        <v>2787</v>
      </c>
      <c r="H409">
        <v>-247</v>
      </c>
    </row>
    <row r="410" spans="1:8" x14ac:dyDescent="0.35">
      <c r="A410" t="s">
        <v>4</v>
      </c>
      <c r="B410" t="s">
        <v>182</v>
      </c>
      <c r="C410" t="s">
        <v>203</v>
      </c>
      <c r="D410">
        <v>4101</v>
      </c>
      <c r="E410">
        <v>104</v>
      </c>
      <c r="F410">
        <v>965</v>
      </c>
      <c r="G410">
        <v>3032</v>
      </c>
      <c r="H410">
        <v>-168</v>
      </c>
    </row>
    <row r="411" spans="1:8" x14ac:dyDescent="0.35">
      <c r="A411" t="s">
        <v>4</v>
      </c>
      <c r="B411" t="s">
        <v>182</v>
      </c>
      <c r="C411" t="s">
        <v>204</v>
      </c>
      <c r="D411">
        <v>3847</v>
      </c>
      <c r="E411">
        <v>88</v>
      </c>
      <c r="F411">
        <v>1183</v>
      </c>
      <c r="G411">
        <v>2576</v>
      </c>
      <c r="H411">
        <v>31</v>
      </c>
    </row>
    <row r="412" spans="1:8" x14ac:dyDescent="0.35">
      <c r="A412" t="s">
        <v>4</v>
      </c>
      <c r="B412" t="s">
        <v>182</v>
      </c>
      <c r="C412" t="s">
        <v>205</v>
      </c>
      <c r="D412">
        <v>3630</v>
      </c>
      <c r="E412">
        <v>37</v>
      </c>
      <c r="F412">
        <v>758</v>
      </c>
      <c r="G412">
        <v>2835</v>
      </c>
      <c r="H412">
        <v>77</v>
      </c>
    </row>
    <row r="413" spans="1:8" x14ac:dyDescent="0.35">
      <c r="A413" t="s">
        <v>4</v>
      </c>
      <c r="B413" t="s">
        <v>182</v>
      </c>
      <c r="C413" t="s">
        <v>206</v>
      </c>
      <c r="D413">
        <v>3469</v>
      </c>
      <c r="E413">
        <v>61</v>
      </c>
      <c r="F413">
        <v>315</v>
      </c>
      <c r="G413">
        <v>3093</v>
      </c>
      <c r="H413">
        <v>39</v>
      </c>
    </row>
    <row r="414" spans="1:8" x14ac:dyDescent="0.35">
      <c r="A414" t="s">
        <v>4</v>
      </c>
      <c r="B414" t="s">
        <v>182</v>
      </c>
      <c r="C414" t="s">
        <v>207</v>
      </c>
      <c r="D414">
        <v>3016</v>
      </c>
      <c r="E414">
        <v>88</v>
      </c>
      <c r="F414">
        <v>1053</v>
      </c>
      <c r="G414">
        <v>1875</v>
      </c>
      <c r="H414">
        <v>120</v>
      </c>
    </row>
    <row r="415" spans="1:8" x14ac:dyDescent="0.35">
      <c r="A415" t="s">
        <v>4</v>
      </c>
      <c r="B415" t="s">
        <v>182</v>
      </c>
      <c r="C415" t="s">
        <v>208</v>
      </c>
      <c r="D415">
        <v>2906</v>
      </c>
      <c r="E415">
        <v>75</v>
      </c>
      <c r="F415">
        <v>372</v>
      </c>
      <c r="G415">
        <v>2459</v>
      </c>
      <c r="H415">
        <v>19</v>
      </c>
    </row>
    <row r="416" spans="1:8" x14ac:dyDescent="0.35">
      <c r="A416" t="s">
        <v>4</v>
      </c>
      <c r="B416" t="s">
        <v>182</v>
      </c>
      <c r="C416" t="s">
        <v>209</v>
      </c>
      <c r="D416">
        <v>2343</v>
      </c>
      <c r="E416">
        <v>79</v>
      </c>
      <c r="F416">
        <v>273</v>
      </c>
      <c r="G416">
        <v>1991</v>
      </c>
      <c r="H416">
        <v>281</v>
      </c>
    </row>
    <row r="417" spans="1:8" x14ac:dyDescent="0.35">
      <c r="A417" t="s">
        <v>4</v>
      </c>
      <c r="B417" t="s">
        <v>182</v>
      </c>
      <c r="C417" t="s">
        <v>210</v>
      </c>
      <c r="D417">
        <v>2198</v>
      </c>
      <c r="E417">
        <v>76</v>
      </c>
      <c r="F417">
        <v>235</v>
      </c>
      <c r="G417">
        <v>1887</v>
      </c>
      <c r="H417">
        <v>67</v>
      </c>
    </row>
    <row r="418" spans="1:8" x14ac:dyDescent="0.35">
      <c r="A418" t="s">
        <v>4</v>
      </c>
      <c r="B418" t="s">
        <v>182</v>
      </c>
      <c r="C418" t="s">
        <v>211</v>
      </c>
      <c r="D418">
        <v>2125</v>
      </c>
      <c r="E418">
        <v>90</v>
      </c>
      <c r="F418">
        <v>213</v>
      </c>
      <c r="G418">
        <v>1822</v>
      </c>
      <c r="H418">
        <v>-7</v>
      </c>
    </row>
    <row r="419" spans="1:8" x14ac:dyDescent="0.35">
      <c r="A419" t="s">
        <v>4</v>
      </c>
      <c r="B419" t="s">
        <v>182</v>
      </c>
      <c r="C419" t="s">
        <v>212</v>
      </c>
      <c r="D419">
        <v>1998</v>
      </c>
      <c r="E419">
        <v>191</v>
      </c>
      <c r="F419">
        <v>499</v>
      </c>
      <c r="G419">
        <v>1308</v>
      </c>
      <c r="H419">
        <v>-32</v>
      </c>
    </row>
    <row r="420" spans="1:8" x14ac:dyDescent="0.35">
      <c r="A420" t="s">
        <v>4</v>
      </c>
      <c r="B420" t="s">
        <v>182</v>
      </c>
      <c r="C420" t="s">
        <v>213</v>
      </c>
      <c r="D420">
        <v>1614</v>
      </c>
      <c r="E420">
        <v>0</v>
      </c>
      <c r="F420">
        <v>1614</v>
      </c>
      <c r="G420">
        <v>0</v>
      </c>
      <c r="H420">
        <v>226</v>
      </c>
    </row>
    <row r="421" spans="1:8" x14ac:dyDescent="0.35">
      <c r="A421" t="s">
        <v>4</v>
      </c>
      <c r="B421" t="s">
        <v>182</v>
      </c>
      <c r="C421" t="s">
        <v>214</v>
      </c>
      <c r="D421">
        <v>1542</v>
      </c>
      <c r="E421">
        <v>35</v>
      </c>
      <c r="F421">
        <v>74</v>
      </c>
      <c r="G421">
        <v>1433</v>
      </c>
      <c r="H421">
        <v>54</v>
      </c>
    </row>
    <row r="422" spans="1:8" x14ac:dyDescent="0.35">
      <c r="A422" t="s">
        <v>4</v>
      </c>
      <c r="B422" t="s">
        <v>182</v>
      </c>
      <c r="C422" t="s">
        <v>215</v>
      </c>
      <c r="D422">
        <v>1398</v>
      </c>
      <c r="E422">
        <v>55</v>
      </c>
      <c r="F422">
        <v>41</v>
      </c>
      <c r="G422">
        <v>1302</v>
      </c>
      <c r="H422">
        <v>33</v>
      </c>
    </row>
    <row r="423" spans="1:8" x14ac:dyDescent="0.35">
      <c r="A423" t="s">
        <v>4</v>
      </c>
      <c r="B423" t="s">
        <v>182</v>
      </c>
      <c r="C423" t="s">
        <v>216</v>
      </c>
      <c r="D423">
        <v>1277</v>
      </c>
      <c r="E423">
        <v>54</v>
      </c>
      <c r="F423">
        <v>34</v>
      </c>
      <c r="G423">
        <v>1189</v>
      </c>
      <c r="H423">
        <v>57</v>
      </c>
    </row>
    <row r="424" spans="1:8" x14ac:dyDescent="0.35">
      <c r="A424" t="s">
        <v>4</v>
      </c>
      <c r="B424" t="s">
        <v>182</v>
      </c>
      <c r="C424" t="s">
        <v>217</v>
      </c>
      <c r="D424">
        <v>1227</v>
      </c>
      <c r="E424">
        <v>93</v>
      </c>
      <c r="F424">
        <v>40</v>
      </c>
      <c r="G424">
        <v>1094</v>
      </c>
      <c r="H424">
        <v>-9</v>
      </c>
    </row>
    <row r="425" spans="1:8" x14ac:dyDescent="0.35">
      <c r="A425" t="s">
        <v>4</v>
      </c>
      <c r="B425" t="s">
        <v>182</v>
      </c>
      <c r="C425" t="s">
        <v>218</v>
      </c>
      <c r="D425">
        <v>1125</v>
      </c>
      <c r="E425">
        <v>0</v>
      </c>
      <c r="F425">
        <v>1125</v>
      </c>
      <c r="G425">
        <v>0</v>
      </c>
      <c r="H425">
        <v>56</v>
      </c>
    </row>
    <row r="426" spans="1:8" x14ac:dyDescent="0.35">
      <c r="A426" t="s">
        <v>4</v>
      </c>
      <c r="B426" t="s">
        <v>182</v>
      </c>
      <c r="C426" t="s">
        <v>219</v>
      </c>
      <c r="D426">
        <v>1032</v>
      </c>
      <c r="E426">
        <v>8</v>
      </c>
      <c r="F426">
        <v>7</v>
      </c>
      <c r="G426">
        <v>1017</v>
      </c>
      <c r="H426">
        <v>-26</v>
      </c>
    </row>
    <row r="427" spans="1:8" x14ac:dyDescent="0.35">
      <c r="A427" t="s">
        <v>4</v>
      </c>
      <c r="B427" t="s">
        <v>220</v>
      </c>
      <c r="C427" t="s">
        <v>221</v>
      </c>
      <c r="D427">
        <v>33074</v>
      </c>
      <c r="E427">
        <v>278</v>
      </c>
      <c r="F427">
        <v>17659</v>
      </c>
      <c r="G427">
        <v>15137</v>
      </c>
      <c r="H427">
        <v>572</v>
      </c>
    </row>
    <row r="428" spans="1:8" x14ac:dyDescent="0.35">
      <c r="A428" t="s">
        <v>4</v>
      </c>
      <c r="B428" t="s">
        <v>220</v>
      </c>
      <c r="C428" t="s">
        <v>222</v>
      </c>
      <c r="D428">
        <v>28969</v>
      </c>
      <c r="E428">
        <v>203</v>
      </c>
      <c r="F428">
        <v>15842</v>
      </c>
      <c r="G428">
        <v>12924</v>
      </c>
      <c r="H428">
        <v>-662</v>
      </c>
    </row>
    <row r="429" spans="1:8" x14ac:dyDescent="0.35">
      <c r="A429" t="s">
        <v>4</v>
      </c>
      <c r="B429" t="s">
        <v>220</v>
      </c>
      <c r="C429" t="s">
        <v>223</v>
      </c>
      <c r="D429">
        <v>22394</v>
      </c>
      <c r="E429">
        <v>78</v>
      </c>
      <c r="F429">
        <v>9923</v>
      </c>
      <c r="G429">
        <v>12393</v>
      </c>
      <c r="H429">
        <v>1567</v>
      </c>
    </row>
    <row r="430" spans="1:8" x14ac:dyDescent="0.35">
      <c r="A430" t="s">
        <v>4</v>
      </c>
      <c r="B430" t="s">
        <v>220</v>
      </c>
      <c r="C430" t="s">
        <v>224</v>
      </c>
      <c r="D430">
        <v>23841</v>
      </c>
      <c r="E430">
        <v>105</v>
      </c>
      <c r="F430">
        <v>14723</v>
      </c>
      <c r="G430">
        <v>9013</v>
      </c>
      <c r="H430">
        <v>-324</v>
      </c>
    </row>
    <row r="431" spans="1:8" x14ac:dyDescent="0.35">
      <c r="A431" t="s">
        <v>4</v>
      </c>
      <c r="B431" t="s">
        <v>220</v>
      </c>
      <c r="C431" t="s">
        <v>225</v>
      </c>
      <c r="D431">
        <v>14555</v>
      </c>
      <c r="E431">
        <v>70</v>
      </c>
      <c r="F431">
        <v>7761</v>
      </c>
      <c r="G431">
        <v>6724</v>
      </c>
      <c r="H431">
        <v>-167</v>
      </c>
    </row>
    <row r="432" spans="1:8" x14ac:dyDescent="0.35">
      <c r="A432" t="s">
        <v>4</v>
      </c>
      <c r="B432" t="s">
        <v>220</v>
      </c>
      <c r="C432" t="s">
        <v>226</v>
      </c>
      <c r="D432">
        <v>13300</v>
      </c>
      <c r="E432">
        <v>56</v>
      </c>
      <c r="F432">
        <v>7320</v>
      </c>
      <c r="G432">
        <v>5924</v>
      </c>
      <c r="H432">
        <v>-187</v>
      </c>
    </row>
    <row r="433" spans="1:8" x14ac:dyDescent="0.35">
      <c r="A433" t="s">
        <v>4</v>
      </c>
      <c r="B433" t="s">
        <v>220</v>
      </c>
      <c r="C433" t="s">
        <v>227</v>
      </c>
      <c r="D433">
        <v>12631</v>
      </c>
      <c r="E433">
        <v>74</v>
      </c>
      <c r="F433">
        <v>6253</v>
      </c>
      <c r="G433">
        <v>6304</v>
      </c>
      <c r="H433">
        <v>-413</v>
      </c>
    </row>
    <row r="434" spans="1:8" x14ac:dyDescent="0.35">
      <c r="A434" t="s">
        <v>4</v>
      </c>
      <c r="B434" t="s">
        <v>220</v>
      </c>
      <c r="C434" t="s">
        <v>228</v>
      </c>
      <c r="D434">
        <v>11728</v>
      </c>
      <c r="E434">
        <v>65</v>
      </c>
      <c r="F434">
        <v>5769</v>
      </c>
      <c r="G434">
        <v>5894</v>
      </c>
      <c r="H434">
        <v>-180</v>
      </c>
    </row>
    <row r="435" spans="1:8" x14ac:dyDescent="0.35">
      <c r="A435" t="s">
        <v>4</v>
      </c>
      <c r="B435" t="s">
        <v>220</v>
      </c>
      <c r="C435" t="s">
        <v>229</v>
      </c>
      <c r="D435">
        <v>10863</v>
      </c>
      <c r="E435">
        <v>47</v>
      </c>
      <c r="F435">
        <v>5984</v>
      </c>
      <c r="G435">
        <v>4832</v>
      </c>
      <c r="H435">
        <v>-129</v>
      </c>
    </row>
    <row r="436" spans="1:8" x14ac:dyDescent="0.35">
      <c r="A436" t="s">
        <v>4</v>
      </c>
      <c r="B436" t="s">
        <v>220</v>
      </c>
      <c r="C436" t="s">
        <v>230</v>
      </c>
      <c r="D436">
        <v>9834</v>
      </c>
      <c r="E436">
        <v>265</v>
      </c>
      <c r="F436">
        <v>2335</v>
      </c>
      <c r="G436">
        <v>7234</v>
      </c>
      <c r="H436">
        <v>382</v>
      </c>
    </row>
    <row r="437" spans="1:8" x14ac:dyDescent="0.35">
      <c r="A437" t="s">
        <v>4</v>
      </c>
      <c r="B437" t="s">
        <v>220</v>
      </c>
      <c r="C437" t="s">
        <v>231</v>
      </c>
      <c r="D437">
        <v>9341</v>
      </c>
      <c r="E437">
        <v>48</v>
      </c>
      <c r="F437">
        <v>5212</v>
      </c>
      <c r="G437">
        <v>4081</v>
      </c>
      <c r="H437">
        <v>-49</v>
      </c>
    </row>
    <row r="438" spans="1:8" x14ac:dyDescent="0.35">
      <c r="A438" t="s">
        <v>4</v>
      </c>
      <c r="B438" t="s">
        <v>220</v>
      </c>
      <c r="C438" t="s">
        <v>232</v>
      </c>
      <c r="D438">
        <v>8506</v>
      </c>
      <c r="E438">
        <v>41</v>
      </c>
      <c r="F438">
        <v>4816</v>
      </c>
      <c r="G438">
        <v>3649</v>
      </c>
      <c r="H438">
        <v>-87</v>
      </c>
    </row>
    <row r="439" spans="1:8" x14ac:dyDescent="0.35">
      <c r="A439" t="s">
        <v>4</v>
      </c>
      <c r="B439" t="s">
        <v>220</v>
      </c>
      <c r="C439" t="s">
        <v>233</v>
      </c>
      <c r="D439">
        <v>8013</v>
      </c>
      <c r="E439">
        <v>79</v>
      </c>
      <c r="F439">
        <v>4415</v>
      </c>
      <c r="G439">
        <v>3519</v>
      </c>
      <c r="H439">
        <v>253</v>
      </c>
    </row>
    <row r="440" spans="1:8" x14ac:dyDescent="0.35">
      <c r="A440" t="s">
        <v>4</v>
      </c>
      <c r="B440" t="s">
        <v>220</v>
      </c>
      <c r="C440" t="s">
        <v>234</v>
      </c>
      <c r="D440">
        <v>7220</v>
      </c>
      <c r="E440">
        <v>46</v>
      </c>
      <c r="F440">
        <v>2675</v>
      </c>
      <c r="G440">
        <v>4499</v>
      </c>
      <c r="H440">
        <v>-219</v>
      </c>
    </row>
    <row r="441" spans="1:8" x14ac:dyDescent="0.35">
      <c r="A441" t="s">
        <v>4</v>
      </c>
      <c r="B441" t="s">
        <v>220</v>
      </c>
      <c r="C441" t="s">
        <v>235</v>
      </c>
      <c r="D441">
        <v>6901</v>
      </c>
      <c r="E441">
        <v>71</v>
      </c>
      <c r="F441">
        <v>2443</v>
      </c>
      <c r="G441">
        <v>4387</v>
      </c>
      <c r="H441">
        <v>-67</v>
      </c>
    </row>
    <row r="442" spans="1:8" x14ac:dyDescent="0.35">
      <c r="A442" t="s">
        <v>4</v>
      </c>
      <c r="B442" t="s">
        <v>220</v>
      </c>
      <c r="C442" t="s">
        <v>236</v>
      </c>
      <c r="D442">
        <v>6519</v>
      </c>
      <c r="E442">
        <v>180</v>
      </c>
      <c r="F442">
        <v>2068</v>
      </c>
      <c r="G442">
        <v>4271</v>
      </c>
      <c r="H442">
        <v>-64</v>
      </c>
    </row>
    <row r="443" spans="1:8" x14ac:dyDescent="0.35">
      <c r="A443" t="s">
        <v>4</v>
      </c>
      <c r="B443" t="s">
        <v>220</v>
      </c>
      <c r="C443" t="s">
        <v>237</v>
      </c>
      <c r="D443">
        <v>5916</v>
      </c>
      <c r="E443">
        <v>58</v>
      </c>
      <c r="F443">
        <v>2943</v>
      </c>
      <c r="G443">
        <v>2915</v>
      </c>
      <c r="H443">
        <v>-46</v>
      </c>
    </row>
    <row r="444" spans="1:8" x14ac:dyDescent="0.35">
      <c r="A444" t="s">
        <v>4</v>
      </c>
      <c r="B444" t="s">
        <v>220</v>
      </c>
      <c r="C444" t="s">
        <v>238</v>
      </c>
      <c r="D444">
        <v>5871</v>
      </c>
      <c r="E444">
        <v>60</v>
      </c>
      <c r="F444">
        <v>1392</v>
      </c>
      <c r="G444">
        <v>4419</v>
      </c>
      <c r="H444">
        <v>-20</v>
      </c>
    </row>
    <row r="445" spans="1:8" x14ac:dyDescent="0.35">
      <c r="A445" t="s">
        <v>4</v>
      </c>
      <c r="B445" t="s">
        <v>220</v>
      </c>
      <c r="C445" t="s">
        <v>239</v>
      </c>
      <c r="D445">
        <v>5936</v>
      </c>
      <c r="E445">
        <v>72</v>
      </c>
      <c r="F445">
        <v>1803</v>
      </c>
      <c r="G445">
        <v>4061</v>
      </c>
      <c r="H445">
        <v>-170</v>
      </c>
    </row>
    <row r="446" spans="1:8" x14ac:dyDescent="0.35">
      <c r="A446" t="s">
        <v>4</v>
      </c>
      <c r="B446" t="s">
        <v>220</v>
      </c>
      <c r="C446" t="s">
        <v>240</v>
      </c>
      <c r="D446">
        <v>3621</v>
      </c>
      <c r="E446">
        <v>73</v>
      </c>
      <c r="F446">
        <v>1045</v>
      </c>
      <c r="G446">
        <v>2503</v>
      </c>
      <c r="H446">
        <v>-53</v>
      </c>
    </row>
    <row r="447" spans="1:8" x14ac:dyDescent="0.35">
      <c r="A447" t="s">
        <v>4</v>
      </c>
      <c r="B447" t="s">
        <v>220</v>
      </c>
      <c r="C447" t="s">
        <v>241</v>
      </c>
      <c r="D447">
        <v>3581</v>
      </c>
      <c r="E447">
        <v>35</v>
      </c>
      <c r="F447">
        <v>2162</v>
      </c>
      <c r="G447">
        <v>1384</v>
      </c>
      <c r="H447">
        <v>-130</v>
      </c>
    </row>
    <row r="448" spans="1:8" x14ac:dyDescent="0.35">
      <c r="A448" t="s">
        <v>4</v>
      </c>
      <c r="B448" t="s">
        <v>220</v>
      </c>
      <c r="C448" t="s">
        <v>242</v>
      </c>
      <c r="D448">
        <v>2663</v>
      </c>
      <c r="E448">
        <v>62</v>
      </c>
      <c r="F448">
        <v>949</v>
      </c>
      <c r="G448">
        <v>1652</v>
      </c>
      <c r="H448">
        <v>-93</v>
      </c>
    </row>
    <row r="449" spans="1:8" x14ac:dyDescent="0.35">
      <c r="A449" t="s">
        <v>4</v>
      </c>
      <c r="B449" t="s">
        <v>220</v>
      </c>
      <c r="C449" t="s">
        <v>243</v>
      </c>
      <c r="D449">
        <v>2503</v>
      </c>
      <c r="E449">
        <v>55</v>
      </c>
      <c r="F449">
        <v>962</v>
      </c>
      <c r="G449">
        <v>1486</v>
      </c>
      <c r="H449">
        <v>-47</v>
      </c>
    </row>
    <row r="450" spans="1:8" x14ac:dyDescent="0.35">
      <c r="A450" t="s">
        <v>4</v>
      </c>
      <c r="B450" t="s">
        <v>220</v>
      </c>
      <c r="C450" t="s">
        <v>244</v>
      </c>
      <c r="D450">
        <v>2490</v>
      </c>
      <c r="E450">
        <v>28</v>
      </c>
      <c r="F450">
        <v>1222</v>
      </c>
      <c r="G450">
        <v>1240</v>
      </c>
      <c r="H450">
        <v>-63</v>
      </c>
    </row>
    <row r="451" spans="1:8" x14ac:dyDescent="0.35">
      <c r="A451" t="s">
        <v>4</v>
      </c>
      <c r="B451" t="s">
        <v>220</v>
      </c>
      <c r="C451" t="s">
        <v>245</v>
      </c>
      <c r="D451">
        <v>2572</v>
      </c>
      <c r="E451">
        <v>77</v>
      </c>
      <c r="F451">
        <v>712</v>
      </c>
      <c r="G451">
        <v>1783</v>
      </c>
      <c r="H451">
        <v>-227</v>
      </c>
    </row>
    <row r="452" spans="1:8" x14ac:dyDescent="0.35">
      <c r="A452" t="s">
        <v>4</v>
      </c>
      <c r="B452" t="s">
        <v>220</v>
      </c>
      <c r="C452" t="s">
        <v>246</v>
      </c>
      <c r="D452">
        <v>2086</v>
      </c>
      <c r="E452">
        <v>37</v>
      </c>
      <c r="F452">
        <v>593</v>
      </c>
      <c r="G452">
        <v>1456</v>
      </c>
      <c r="H452">
        <v>-112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F1DB3-8309-45BA-86A0-10EAD2637439}">
  <dimension ref="A1:I19"/>
  <sheetViews>
    <sheetView workbookViewId="0">
      <selection activeCell="E16" sqref="E16"/>
    </sheetView>
  </sheetViews>
  <sheetFormatPr baseColWidth="10" defaultColWidth="10.81640625" defaultRowHeight="14.5" x14ac:dyDescent="0.35"/>
  <cols>
    <col min="1" max="1" width="16.08984375" style="1" bestFit="1" customWidth="1"/>
    <col min="2" max="2" width="20.26953125" style="1" bestFit="1" customWidth="1"/>
    <col min="3" max="16384" width="10.81640625" style="1"/>
  </cols>
  <sheetData>
    <row r="1" spans="1:9" x14ac:dyDescent="0.35">
      <c r="D1" s="1" t="s">
        <v>264</v>
      </c>
      <c r="E1" s="1" t="s">
        <v>265</v>
      </c>
    </row>
    <row r="2" spans="1:9" x14ac:dyDescent="0.35">
      <c r="A2" s="49" t="s">
        <v>266</v>
      </c>
      <c r="B2" t="s">
        <v>267</v>
      </c>
      <c r="C2"/>
      <c r="D2" s="1">
        <f>B4-B3</f>
        <v>37383</v>
      </c>
      <c r="E2" s="76">
        <f>(B4-B3)/B3</f>
        <v>1.4784000075930986E-2</v>
      </c>
      <c r="G2" s="52">
        <f>IF(B4=""," ",D2)</f>
        <v>37383</v>
      </c>
      <c r="H2" s="52">
        <f>IF(B4=""," ",E2*100)</f>
        <v>1.4784000075930985</v>
      </c>
      <c r="I2" s="51"/>
    </row>
    <row r="3" spans="1:9" x14ac:dyDescent="0.35">
      <c r="A3" s="50" t="s">
        <v>4</v>
      </c>
      <c r="B3" s="78">
        <v>2528612</v>
      </c>
      <c r="C3"/>
    </row>
    <row r="4" spans="1:9" x14ac:dyDescent="0.35">
      <c r="A4" s="50" t="s">
        <v>3</v>
      </c>
      <c r="B4" s="78">
        <v>2565995</v>
      </c>
      <c r="C4"/>
    </row>
    <row r="5" spans="1:9" x14ac:dyDescent="0.35">
      <c r="A5" s="50" t="s">
        <v>268</v>
      </c>
      <c r="B5" s="78">
        <v>5094607</v>
      </c>
      <c r="C5"/>
    </row>
    <row r="6" spans="1:9" x14ac:dyDescent="0.35">
      <c r="A6"/>
      <c r="B6"/>
      <c r="C6"/>
    </row>
    <row r="7" spans="1:9" x14ac:dyDescent="0.35">
      <c r="A7"/>
      <c r="B7"/>
      <c r="C7"/>
    </row>
    <row r="8" spans="1:9" x14ac:dyDescent="0.35">
      <c r="A8"/>
      <c r="B8"/>
      <c r="C8"/>
    </row>
    <row r="9" spans="1:9" x14ac:dyDescent="0.35">
      <c r="A9"/>
      <c r="B9"/>
      <c r="C9"/>
    </row>
    <row r="10" spans="1:9" x14ac:dyDescent="0.35">
      <c r="A10"/>
      <c r="B10"/>
      <c r="C10"/>
    </row>
    <row r="11" spans="1:9" x14ac:dyDescent="0.35">
      <c r="A11"/>
      <c r="B11"/>
      <c r="C11"/>
    </row>
    <row r="12" spans="1:9" x14ac:dyDescent="0.35">
      <c r="A12"/>
      <c r="B12"/>
      <c r="C12"/>
    </row>
    <row r="13" spans="1:9" x14ac:dyDescent="0.35">
      <c r="A13"/>
      <c r="B13"/>
      <c r="C13"/>
    </row>
    <row r="14" spans="1:9" x14ac:dyDescent="0.35">
      <c r="A14"/>
      <c r="B14"/>
      <c r="C14"/>
    </row>
    <row r="15" spans="1:9" x14ac:dyDescent="0.35">
      <c r="A15"/>
      <c r="B15"/>
      <c r="C15"/>
    </row>
    <row r="16" spans="1:9" x14ac:dyDescent="0.35">
      <c r="A16"/>
      <c r="B16"/>
      <c r="C16"/>
    </row>
    <row r="17" spans="1:3" x14ac:dyDescent="0.35">
      <c r="A17"/>
      <c r="B17"/>
      <c r="C17"/>
    </row>
    <row r="18" spans="1:3" x14ac:dyDescent="0.35">
      <c r="A18"/>
      <c r="B18"/>
      <c r="C18"/>
    </row>
    <row r="19" spans="1:3" x14ac:dyDescent="0.35">
      <c r="A19"/>
      <c r="B19"/>
      <c r="C19"/>
    </row>
  </sheetData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64868-169D-436D-A29F-E0127B3051F6}">
  <dimension ref="A1:H229"/>
  <sheetViews>
    <sheetView workbookViewId="0">
      <selection activeCell="H2" sqref="H2"/>
    </sheetView>
  </sheetViews>
  <sheetFormatPr baseColWidth="10" defaultColWidth="11.453125" defaultRowHeight="14.5" x14ac:dyDescent="0.35"/>
  <cols>
    <col min="1" max="1" width="35.26953125" bestFit="1" customWidth="1"/>
    <col min="2" max="2" width="18" bestFit="1" customWidth="1"/>
    <col min="3" max="3" width="16.08984375" bestFit="1" customWidth="1"/>
    <col min="4" max="4" width="8.7265625" bestFit="1" customWidth="1"/>
  </cols>
  <sheetData>
    <row r="1" spans="1:8" x14ac:dyDescent="0.35">
      <c r="F1" t="s">
        <v>269</v>
      </c>
      <c r="G1" t="s">
        <v>270</v>
      </c>
    </row>
    <row r="2" spans="1:8" x14ac:dyDescent="0.35">
      <c r="F2">
        <f>COUNTIF($B$5:$B$229,"&gt;0")</f>
        <v>106</v>
      </c>
      <c r="G2">
        <f>COUNTIF($B$5:$B$229,"&lt;0")</f>
        <v>119</v>
      </c>
      <c r="H2">
        <f>F2+G2</f>
        <v>225</v>
      </c>
    </row>
    <row r="3" spans="1:8" x14ac:dyDescent="0.35">
      <c r="A3" s="49" t="s">
        <v>271</v>
      </c>
      <c r="B3" s="49" t="s">
        <v>272</v>
      </c>
    </row>
    <row r="4" spans="1:8" x14ac:dyDescent="0.35">
      <c r="A4" s="49" t="s">
        <v>266</v>
      </c>
      <c r="B4" t="s">
        <v>4</v>
      </c>
      <c r="C4" t="s">
        <v>3</v>
      </c>
      <c r="D4" t="s">
        <v>268</v>
      </c>
    </row>
    <row r="5" spans="1:8" x14ac:dyDescent="0.35">
      <c r="A5" s="50" t="s">
        <v>140</v>
      </c>
      <c r="B5" s="78">
        <v>1173</v>
      </c>
      <c r="C5" s="78">
        <v>1173</v>
      </c>
      <c r="D5" s="78">
        <v>2346</v>
      </c>
    </row>
    <row r="6" spans="1:8" x14ac:dyDescent="0.35">
      <c r="A6" s="50" t="s">
        <v>86</v>
      </c>
      <c r="B6" s="78">
        <v>-3108</v>
      </c>
      <c r="C6" s="78">
        <v>-3108</v>
      </c>
      <c r="D6" s="78">
        <v>-6216</v>
      </c>
    </row>
    <row r="7" spans="1:8" x14ac:dyDescent="0.35">
      <c r="A7" s="50" t="s">
        <v>94</v>
      </c>
      <c r="B7" s="78">
        <v>-2684</v>
      </c>
      <c r="C7" s="78">
        <v>-2684</v>
      </c>
      <c r="D7" s="78">
        <v>-5368</v>
      </c>
    </row>
    <row r="8" spans="1:8" x14ac:dyDescent="0.35">
      <c r="A8" s="50" t="s">
        <v>14</v>
      </c>
      <c r="B8" s="78">
        <v>-298</v>
      </c>
      <c r="C8" s="78">
        <v>-298</v>
      </c>
      <c r="D8" s="78">
        <v>-596</v>
      </c>
    </row>
    <row r="9" spans="1:8" x14ac:dyDescent="0.35">
      <c r="A9" s="50" t="s">
        <v>13</v>
      </c>
      <c r="B9" s="78">
        <v>-267</v>
      </c>
      <c r="C9" s="78">
        <v>-267</v>
      </c>
      <c r="D9" s="78">
        <v>-534</v>
      </c>
    </row>
    <row r="10" spans="1:8" x14ac:dyDescent="0.35">
      <c r="A10" s="50" t="s">
        <v>100</v>
      </c>
      <c r="B10" s="78">
        <v>-533</v>
      </c>
      <c r="C10" s="78">
        <v>-533</v>
      </c>
      <c r="D10" s="78">
        <v>-1066</v>
      </c>
    </row>
    <row r="11" spans="1:8" x14ac:dyDescent="0.35">
      <c r="A11" s="50" t="s">
        <v>232</v>
      </c>
      <c r="B11" s="78">
        <v>-87</v>
      </c>
      <c r="C11" s="78">
        <v>-87</v>
      </c>
      <c r="D11" s="78">
        <v>-174</v>
      </c>
    </row>
    <row r="12" spans="1:8" x14ac:dyDescent="0.35">
      <c r="A12" s="50" t="s">
        <v>127</v>
      </c>
      <c r="B12" s="78">
        <v>240</v>
      </c>
      <c r="C12" s="78">
        <v>240</v>
      </c>
      <c r="D12" s="78">
        <v>480</v>
      </c>
    </row>
    <row r="13" spans="1:8" x14ac:dyDescent="0.35">
      <c r="A13" s="50" t="s">
        <v>43</v>
      </c>
      <c r="B13" s="78">
        <v>95</v>
      </c>
      <c r="C13" s="78">
        <v>95</v>
      </c>
      <c r="D13" s="78">
        <v>190</v>
      </c>
    </row>
    <row r="14" spans="1:8" x14ac:dyDescent="0.35">
      <c r="A14" s="50" t="s">
        <v>78</v>
      </c>
      <c r="B14" s="78">
        <v>-13</v>
      </c>
      <c r="C14" s="78">
        <v>-13</v>
      </c>
      <c r="D14" s="78">
        <v>-26</v>
      </c>
    </row>
    <row r="15" spans="1:8" x14ac:dyDescent="0.35">
      <c r="A15" s="50" t="s">
        <v>147</v>
      </c>
      <c r="B15" s="78">
        <v>-152</v>
      </c>
      <c r="C15" s="78">
        <v>-152</v>
      </c>
      <c r="D15" s="78">
        <v>-304</v>
      </c>
    </row>
    <row r="16" spans="1:8" x14ac:dyDescent="0.35">
      <c r="A16" s="50" t="s">
        <v>25</v>
      </c>
      <c r="B16" s="78">
        <v>-76</v>
      </c>
      <c r="C16" s="78">
        <v>-76</v>
      </c>
      <c r="D16" s="78">
        <v>-152</v>
      </c>
    </row>
    <row r="17" spans="1:4" x14ac:dyDescent="0.35">
      <c r="A17" s="50" t="s">
        <v>196</v>
      </c>
      <c r="B17" s="78">
        <v>2</v>
      </c>
      <c r="C17" s="78">
        <v>2</v>
      </c>
      <c r="D17" s="78">
        <v>4</v>
      </c>
    </row>
    <row r="18" spans="1:4" x14ac:dyDescent="0.35">
      <c r="A18" s="50" t="s">
        <v>55</v>
      </c>
      <c r="B18" s="78">
        <v>66</v>
      </c>
      <c r="C18" s="78">
        <v>66</v>
      </c>
      <c r="D18" s="78">
        <v>132</v>
      </c>
    </row>
    <row r="19" spans="1:4" x14ac:dyDescent="0.35">
      <c r="A19" s="50" t="s">
        <v>22</v>
      </c>
      <c r="B19" s="78">
        <v>-124</v>
      </c>
      <c r="C19" s="78">
        <v>-124</v>
      </c>
      <c r="D19" s="78">
        <v>-248</v>
      </c>
    </row>
    <row r="20" spans="1:4" x14ac:dyDescent="0.35">
      <c r="A20" s="50" t="s">
        <v>81</v>
      </c>
      <c r="B20" s="78">
        <v>18</v>
      </c>
      <c r="C20" s="78">
        <v>18</v>
      </c>
      <c r="D20" s="78">
        <v>36</v>
      </c>
    </row>
    <row r="21" spans="1:4" x14ac:dyDescent="0.35">
      <c r="A21" s="50" t="s">
        <v>83</v>
      </c>
      <c r="B21" s="78">
        <v>134</v>
      </c>
      <c r="C21" s="78">
        <v>134</v>
      </c>
      <c r="D21" s="78">
        <v>268</v>
      </c>
    </row>
    <row r="22" spans="1:4" x14ac:dyDescent="0.35">
      <c r="A22" s="50" t="s">
        <v>65</v>
      </c>
      <c r="B22" s="78">
        <v>-501</v>
      </c>
      <c r="C22" s="78">
        <v>-501</v>
      </c>
      <c r="D22" s="78">
        <v>-1002</v>
      </c>
    </row>
    <row r="23" spans="1:4" x14ac:dyDescent="0.35">
      <c r="A23" s="50" t="s">
        <v>137</v>
      </c>
      <c r="B23" s="78">
        <v>-51</v>
      </c>
      <c r="C23" s="78">
        <v>-51</v>
      </c>
      <c r="D23" s="78">
        <v>-102</v>
      </c>
    </row>
    <row r="24" spans="1:4" x14ac:dyDescent="0.35">
      <c r="A24" s="50" t="s">
        <v>183</v>
      </c>
      <c r="B24" s="78">
        <v>4951</v>
      </c>
      <c r="C24" s="78">
        <v>4951</v>
      </c>
      <c r="D24" s="78">
        <v>9902</v>
      </c>
    </row>
    <row r="25" spans="1:4" x14ac:dyDescent="0.35">
      <c r="A25" s="50" t="s">
        <v>184</v>
      </c>
      <c r="B25" s="78">
        <v>-151</v>
      </c>
      <c r="C25" s="78">
        <v>-151</v>
      </c>
      <c r="D25" s="78">
        <v>-302</v>
      </c>
    </row>
    <row r="26" spans="1:4" x14ac:dyDescent="0.35">
      <c r="A26" s="50" t="s">
        <v>26</v>
      </c>
      <c r="B26" s="78">
        <v>51</v>
      </c>
      <c r="C26" s="78">
        <v>51</v>
      </c>
      <c r="D26" s="78">
        <v>102</v>
      </c>
    </row>
    <row r="27" spans="1:4" x14ac:dyDescent="0.35">
      <c r="A27" s="50" t="s">
        <v>145</v>
      </c>
      <c r="B27" s="78">
        <v>233</v>
      </c>
      <c r="C27" s="78">
        <v>233</v>
      </c>
      <c r="D27" s="78">
        <v>466</v>
      </c>
    </row>
    <row r="28" spans="1:4" x14ac:dyDescent="0.35">
      <c r="A28" s="50" t="s">
        <v>68</v>
      </c>
      <c r="B28" s="78">
        <v>423</v>
      </c>
      <c r="C28" s="78">
        <v>423</v>
      </c>
      <c r="D28" s="78">
        <v>846</v>
      </c>
    </row>
    <row r="29" spans="1:4" x14ac:dyDescent="0.35">
      <c r="A29" s="50" t="s">
        <v>73</v>
      </c>
      <c r="B29" s="78">
        <v>118</v>
      </c>
      <c r="C29" s="78">
        <v>118</v>
      </c>
      <c r="D29" s="78">
        <v>236</v>
      </c>
    </row>
    <row r="30" spans="1:4" x14ac:dyDescent="0.35">
      <c r="A30" s="50" t="s">
        <v>223</v>
      </c>
      <c r="B30" s="78">
        <v>1567</v>
      </c>
      <c r="C30" s="78">
        <v>1567</v>
      </c>
      <c r="D30" s="78">
        <v>3134</v>
      </c>
    </row>
    <row r="31" spans="1:4" x14ac:dyDescent="0.35">
      <c r="A31" s="50" t="s">
        <v>197</v>
      </c>
      <c r="B31" s="78">
        <v>-24</v>
      </c>
      <c r="C31" s="78">
        <v>-24</v>
      </c>
      <c r="D31" s="78">
        <v>-48</v>
      </c>
    </row>
    <row r="32" spans="1:4" x14ac:dyDescent="0.35">
      <c r="A32" s="50" t="s">
        <v>56</v>
      </c>
      <c r="B32" s="78">
        <v>-9</v>
      </c>
      <c r="C32" s="78">
        <v>-9</v>
      </c>
      <c r="D32" s="78">
        <v>-18</v>
      </c>
    </row>
    <row r="33" spans="1:4" x14ac:dyDescent="0.35">
      <c r="A33" s="50" t="s">
        <v>114</v>
      </c>
      <c r="B33" s="78">
        <v>-36</v>
      </c>
      <c r="C33" s="78">
        <v>-36</v>
      </c>
      <c r="D33" s="78">
        <v>-72</v>
      </c>
    </row>
    <row r="34" spans="1:4" x14ac:dyDescent="0.35">
      <c r="A34" s="50" t="s">
        <v>235</v>
      </c>
      <c r="B34" s="78">
        <v>-67</v>
      </c>
      <c r="C34" s="78">
        <v>-67</v>
      </c>
      <c r="D34" s="78">
        <v>-134</v>
      </c>
    </row>
    <row r="35" spans="1:4" x14ac:dyDescent="0.35">
      <c r="A35" s="50" t="s">
        <v>177</v>
      </c>
      <c r="B35" s="78">
        <v>-97</v>
      </c>
      <c r="C35" s="78">
        <v>-97</v>
      </c>
      <c r="D35" s="78">
        <v>-194</v>
      </c>
    </row>
    <row r="36" spans="1:4" x14ac:dyDescent="0.35">
      <c r="A36" s="50" t="s">
        <v>205</v>
      </c>
      <c r="B36" s="78">
        <v>77</v>
      </c>
      <c r="C36" s="78">
        <v>77</v>
      </c>
      <c r="D36" s="78">
        <v>154</v>
      </c>
    </row>
    <row r="37" spans="1:4" x14ac:dyDescent="0.35">
      <c r="A37" s="50" t="s">
        <v>99</v>
      </c>
      <c r="B37" s="78">
        <v>521</v>
      </c>
      <c r="C37" s="78">
        <v>521</v>
      </c>
      <c r="D37" s="78">
        <v>1042</v>
      </c>
    </row>
    <row r="38" spans="1:4" x14ac:dyDescent="0.35">
      <c r="A38" s="50" t="s">
        <v>93</v>
      </c>
      <c r="B38" s="78">
        <v>-2399</v>
      </c>
      <c r="C38" s="78">
        <v>-2399</v>
      </c>
      <c r="D38" s="78">
        <v>-4798</v>
      </c>
    </row>
    <row r="39" spans="1:4" x14ac:dyDescent="0.35">
      <c r="A39" s="50" t="s">
        <v>88</v>
      </c>
      <c r="B39" s="78">
        <v>-3492</v>
      </c>
      <c r="C39" s="78">
        <v>-3492</v>
      </c>
      <c r="D39" s="78">
        <v>-6984</v>
      </c>
    </row>
    <row r="40" spans="1:4" x14ac:dyDescent="0.35">
      <c r="A40" s="50" t="s">
        <v>185</v>
      </c>
      <c r="B40" s="78">
        <v>29</v>
      </c>
      <c r="C40" s="78">
        <v>29</v>
      </c>
      <c r="D40" s="78">
        <v>58</v>
      </c>
    </row>
    <row r="41" spans="1:4" x14ac:dyDescent="0.35">
      <c r="A41" s="50" t="s">
        <v>87</v>
      </c>
      <c r="B41" s="78">
        <v>3341</v>
      </c>
      <c r="C41" s="78">
        <v>3341</v>
      </c>
      <c r="D41" s="78">
        <v>6682</v>
      </c>
    </row>
    <row r="42" spans="1:4" x14ac:dyDescent="0.35">
      <c r="A42" s="50" t="s">
        <v>103</v>
      </c>
      <c r="B42" s="78">
        <v>253</v>
      </c>
      <c r="C42" s="78">
        <v>253</v>
      </c>
      <c r="D42" s="78">
        <v>506</v>
      </c>
    </row>
    <row r="43" spans="1:4" x14ac:dyDescent="0.35">
      <c r="A43" s="50" t="s">
        <v>95</v>
      </c>
      <c r="B43" s="78">
        <v>-2551</v>
      </c>
      <c r="C43" s="78">
        <v>-2551</v>
      </c>
      <c r="D43" s="78">
        <v>-5102</v>
      </c>
    </row>
    <row r="44" spans="1:4" x14ac:dyDescent="0.35">
      <c r="A44" s="50" t="s">
        <v>110</v>
      </c>
      <c r="B44" s="78">
        <v>-457</v>
      </c>
      <c r="C44" s="78">
        <v>-457</v>
      </c>
      <c r="D44" s="78">
        <v>-914</v>
      </c>
    </row>
    <row r="45" spans="1:4" x14ac:dyDescent="0.35">
      <c r="A45" s="50" t="s">
        <v>222</v>
      </c>
      <c r="B45" s="78">
        <v>-662</v>
      </c>
      <c r="C45" s="78">
        <v>-662</v>
      </c>
      <c r="D45" s="78">
        <v>-1324</v>
      </c>
    </row>
    <row r="46" spans="1:4" x14ac:dyDescent="0.35">
      <c r="A46" s="50" t="s">
        <v>181</v>
      </c>
      <c r="B46" s="78">
        <v>-147</v>
      </c>
      <c r="C46" s="78">
        <v>-147</v>
      </c>
      <c r="D46" s="78">
        <v>-294</v>
      </c>
    </row>
    <row r="47" spans="1:4" x14ac:dyDescent="0.35">
      <c r="A47" s="50" t="s">
        <v>52</v>
      </c>
      <c r="B47" s="78">
        <v>126</v>
      </c>
      <c r="C47" s="78">
        <v>126</v>
      </c>
      <c r="D47" s="78">
        <v>252</v>
      </c>
    </row>
    <row r="48" spans="1:4" x14ac:dyDescent="0.35">
      <c r="A48" s="50" t="s">
        <v>37</v>
      </c>
      <c r="B48" s="78">
        <v>242</v>
      </c>
      <c r="C48" s="78">
        <v>242</v>
      </c>
      <c r="D48" s="78">
        <v>484</v>
      </c>
    </row>
    <row r="49" spans="1:4" x14ac:dyDescent="0.35">
      <c r="A49" s="50" t="s">
        <v>236</v>
      </c>
      <c r="B49" s="78">
        <v>-64</v>
      </c>
      <c r="C49" s="78">
        <v>-64</v>
      </c>
      <c r="D49" s="78">
        <v>-128</v>
      </c>
    </row>
    <row r="50" spans="1:4" x14ac:dyDescent="0.35">
      <c r="A50" s="50" t="s">
        <v>245</v>
      </c>
      <c r="B50" s="78">
        <v>-227</v>
      </c>
      <c r="C50" s="78">
        <v>-227</v>
      </c>
      <c r="D50" s="78">
        <v>-454</v>
      </c>
    </row>
    <row r="51" spans="1:4" x14ac:dyDescent="0.35">
      <c r="A51" s="50" t="s">
        <v>242</v>
      </c>
      <c r="B51" s="78">
        <v>-93</v>
      </c>
      <c r="C51" s="78">
        <v>-93</v>
      </c>
      <c r="D51" s="78">
        <v>-186</v>
      </c>
    </row>
    <row r="52" spans="1:4" x14ac:dyDescent="0.35">
      <c r="A52" s="50" t="s">
        <v>203</v>
      </c>
      <c r="B52" s="78">
        <v>-168</v>
      </c>
      <c r="C52" s="78">
        <v>-168</v>
      </c>
      <c r="D52" s="78">
        <v>-336</v>
      </c>
    </row>
    <row r="53" spans="1:4" x14ac:dyDescent="0.35">
      <c r="A53" s="50" t="s">
        <v>92</v>
      </c>
      <c r="B53" s="78">
        <v>5587</v>
      </c>
      <c r="C53" s="78">
        <v>5587</v>
      </c>
      <c r="D53" s="78">
        <v>11174</v>
      </c>
    </row>
    <row r="54" spans="1:4" x14ac:dyDescent="0.35">
      <c r="A54" s="50" t="s">
        <v>124</v>
      </c>
      <c r="B54" s="78">
        <v>-29</v>
      </c>
      <c r="C54" s="78">
        <v>-29</v>
      </c>
      <c r="D54" s="78">
        <v>-58</v>
      </c>
    </row>
    <row r="55" spans="1:4" x14ac:dyDescent="0.35">
      <c r="A55" s="50" t="s">
        <v>125</v>
      </c>
      <c r="B55" s="78">
        <v>155</v>
      </c>
      <c r="C55" s="78">
        <v>155</v>
      </c>
      <c r="D55" s="78">
        <v>310</v>
      </c>
    </row>
    <row r="56" spans="1:4" x14ac:dyDescent="0.35">
      <c r="A56" s="50" t="s">
        <v>135</v>
      </c>
      <c r="B56" s="78">
        <v>-60</v>
      </c>
      <c r="C56" s="78">
        <v>-60</v>
      </c>
      <c r="D56" s="78">
        <v>-120</v>
      </c>
    </row>
    <row r="57" spans="1:4" x14ac:dyDescent="0.35">
      <c r="A57" s="50" t="s">
        <v>187</v>
      </c>
      <c r="B57" s="78">
        <v>-498</v>
      </c>
      <c r="C57" s="78">
        <v>-498</v>
      </c>
      <c r="D57" s="78">
        <v>-996</v>
      </c>
    </row>
    <row r="58" spans="1:4" x14ac:dyDescent="0.35">
      <c r="A58" s="50" t="s">
        <v>208</v>
      </c>
      <c r="B58" s="78">
        <v>19</v>
      </c>
      <c r="C58" s="78">
        <v>19</v>
      </c>
      <c r="D58" s="78">
        <v>38</v>
      </c>
    </row>
    <row r="59" spans="1:4" x14ac:dyDescent="0.35">
      <c r="A59" s="50" t="s">
        <v>199</v>
      </c>
      <c r="B59" s="78">
        <v>-247</v>
      </c>
      <c r="C59" s="78">
        <v>-247</v>
      </c>
      <c r="D59" s="78">
        <v>-494</v>
      </c>
    </row>
    <row r="60" spans="1:4" x14ac:dyDescent="0.35">
      <c r="A60" s="50" t="s">
        <v>190</v>
      </c>
      <c r="B60" s="78">
        <v>-18</v>
      </c>
      <c r="C60" s="78">
        <v>-18</v>
      </c>
      <c r="D60" s="78">
        <v>-36</v>
      </c>
    </row>
    <row r="61" spans="1:4" x14ac:dyDescent="0.35">
      <c r="A61" s="50" t="s">
        <v>153</v>
      </c>
      <c r="B61" s="78">
        <v>54</v>
      </c>
      <c r="C61" s="78">
        <v>54</v>
      </c>
      <c r="D61" s="78">
        <v>108</v>
      </c>
    </row>
    <row r="62" spans="1:4" x14ac:dyDescent="0.35">
      <c r="A62" s="50" t="s">
        <v>207</v>
      </c>
      <c r="B62" s="78">
        <v>120</v>
      </c>
      <c r="C62" s="78">
        <v>120</v>
      </c>
      <c r="D62" s="78">
        <v>240</v>
      </c>
    </row>
    <row r="63" spans="1:4" x14ac:dyDescent="0.35">
      <c r="A63" s="50" t="s">
        <v>201</v>
      </c>
      <c r="B63" s="78">
        <v>68</v>
      </c>
      <c r="C63" s="78">
        <v>68</v>
      </c>
      <c r="D63" s="78">
        <v>136</v>
      </c>
    </row>
    <row r="64" spans="1:4" x14ac:dyDescent="0.35">
      <c r="A64" s="50" t="s">
        <v>204</v>
      </c>
      <c r="B64" s="78">
        <v>31</v>
      </c>
      <c r="C64" s="78">
        <v>31</v>
      </c>
      <c r="D64" s="78">
        <v>62</v>
      </c>
    </row>
    <row r="65" spans="1:4" x14ac:dyDescent="0.35">
      <c r="A65" s="50" t="s">
        <v>38</v>
      </c>
      <c r="B65" s="78">
        <v>-45</v>
      </c>
      <c r="C65" s="78">
        <v>-45</v>
      </c>
      <c r="D65" s="78">
        <v>-90</v>
      </c>
    </row>
    <row r="66" spans="1:4" x14ac:dyDescent="0.35">
      <c r="A66" s="50" t="s">
        <v>126</v>
      </c>
      <c r="B66" s="78">
        <v>175</v>
      </c>
      <c r="C66" s="78">
        <v>175</v>
      </c>
      <c r="D66" s="78">
        <v>350</v>
      </c>
    </row>
    <row r="67" spans="1:4" x14ac:dyDescent="0.35">
      <c r="A67" s="50" t="s">
        <v>146</v>
      </c>
      <c r="B67" s="78">
        <v>634</v>
      </c>
      <c r="C67" s="78">
        <v>634</v>
      </c>
      <c r="D67" s="78">
        <v>1268</v>
      </c>
    </row>
    <row r="68" spans="1:4" x14ac:dyDescent="0.35">
      <c r="A68" s="50" t="s">
        <v>128</v>
      </c>
      <c r="B68" s="78">
        <v>6</v>
      </c>
      <c r="C68" s="78">
        <v>6</v>
      </c>
      <c r="D68" s="78">
        <v>12</v>
      </c>
    </row>
    <row r="69" spans="1:4" x14ac:dyDescent="0.35">
      <c r="A69" s="50" t="s">
        <v>224</v>
      </c>
      <c r="B69" s="78">
        <v>-324</v>
      </c>
      <c r="C69" s="78">
        <v>-324</v>
      </c>
      <c r="D69" s="78">
        <v>-648</v>
      </c>
    </row>
    <row r="70" spans="1:4" x14ac:dyDescent="0.35">
      <c r="A70" s="50" t="s">
        <v>67</v>
      </c>
      <c r="B70" s="78">
        <v>-245</v>
      </c>
      <c r="C70" s="78">
        <v>-245</v>
      </c>
      <c r="D70" s="78">
        <v>-490</v>
      </c>
    </row>
    <row r="71" spans="1:4" x14ac:dyDescent="0.35">
      <c r="A71" s="50" t="s">
        <v>24</v>
      </c>
      <c r="B71" s="78">
        <v>56</v>
      </c>
      <c r="C71" s="78">
        <v>56</v>
      </c>
      <c r="D71" s="78">
        <v>112</v>
      </c>
    </row>
    <row r="72" spans="1:4" x14ac:dyDescent="0.35">
      <c r="A72" s="50" t="s">
        <v>156</v>
      </c>
      <c r="B72" s="78">
        <v>100</v>
      </c>
      <c r="C72" s="78">
        <v>100</v>
      </c>
      <c r="D72" s="78">
        <v>200</v>
      </c>
    </row>
    <row r="73" spans="1:4" x14ac:dyDescent="0.35">
      <c r="A73" s="50" t="s">
        <v>12</v>
      </c>
      <c r="B73" s="78">
        <v>1238</v>
      </c>
      <c r="C73" s="78">
        <v>1238</v>
      </c>
      <c r="D73" s="78">
        <v>2476</v>
      </c>
    </row>
    <row r="74" spans="1:4" x14ac:dyDescent="0.35">
      <c r="A74" s="50" t="s">
        <v>157</v>
      </c>
      <c r="B74" s="78">
        <v>-6</v>
      </c>
      <c r="C74" s="78">
        <v>-6</v>
      </c>
      <c r="D74" s="78">
        <v>-12</v>
      </c>
    </row>
    <row r="75" spans="1:4" x14ac:dyDescent="0.35">
      <c r="A75" s="50" t="s">
        <v>159</v>
      </c>
      <c r="B75" s="78">
        <v>-63</v>
      </c>
      <c r="C75" s="78">
        <v>-63</v>
      </c>
      <c r="D75" s="78">
        <v>-126</v>
      </c>
    </row>
    <row r="76" spans="1:4" x14ac:dyDescent="0.35">
      <c r="A76" s="50" t="s">
        <v>27</v>
      </c>
      <c r="B76" s="78">
        <v>53</v>
      </c>
      <c r="C76" s="78">
        <v>53</v>
      </c>
      <c r="D76" s="78">
        <v>106</v>
      </c>
    </row>
    <row r="77" spans="1:4" x14ac:dyDescent="0.35">
      <c r="A77" s="50" t="s">
        <v>170</v>
      </c>
      <c r="B77" s="78">
        <v>-59</v>
      </c>
      <c r="C77" s="78">
        <v>-59</v>
      </c>
      <c r="D77" s="78">
        <v>-118</v>
      </c>
    </row>
    <row r="78" spans="1:4" x14ac:dyDescent="0.35">
      <c r="A78" s="50" t="s">
        <v>113</v>
      </c>
      <c r="B78" s="78">
        <v>-57</v>
      </c>
      <c r="C78" s="78">
        <v>-57</v>
      </c>
      <c r="D78" s="78">
        <v>-114</v>
      </c>
    </row>
    <row r="79" spans="1:4" x14ac:dyDescent="0.35">
      <c r="A79" s="50" t="s">
        <v>33</v>
      </c>
      <c r="B79" s="78">
        <v>-656</v>
      </c>
      <c r="C79" s="78">
        <v>-656</v>
      </c>
      <c r="D79" s="78">
        <v>-1312</v>
      </c>
    </row>
    <row r="80" spans="1:4" x14ac:dyDescent="0.35">
      <c r="A80" s="50" t="s">
        <v>206</v>
      </c>
      <c r="B80" s="78">
        <v>39</v>
      </c>
      <c r="C80" s="78">
        <v>39</v>
      </c>
      <c r="D80" s="78">
        <v>78</v>
      </c>
    </row>
    <row r="81" spans="1:4" x14ac:dyDescent="0.35">
      <c r="A81" s="50" t="s">
        <v>209</v>
      </c>
      <c r="B81" s="78">
        <v>281</v>
      </c>
      <c r="C81" s="78">
        <v>281</v>
      </c>
      <c r="D81" s="78">
        <v>562</v>
      </c>
    </row>
    <row r="82" spans="1:4" x14ac:dyDescent="0.35">
      <c r="A82" s="50" t="s">
        <v>15</v>
      </c>
      <c r="B82" s="78">
        <v>39</v>
      </c>
      <c r="C82" s="78">
        <v>39</v>
      </c>
      <c r="D82" s="78">
        <v>78</v>
      </c>
    </row>
    <row r="83" spans="1:4" x14ac:dyDescent="0.35">
      <c r="A83" s="50" t="s">
        <v>29</v>
      </c>
      <c r="B83" s="78">
        <v>-80</v>
      </c>
      <c r="C83" s="78">
        <v>-80</v>
      </c>
      <c r="D83" s="78">
        <v>-160</v>
      </c>
    </row>
    <row r="84" spans="1:4" x14ac:dyDescent="0.35">
      <c r="A84" s="50" t="s">
        <v>36</v>
      </c>
      <c r="B84" s="78">
        <v>-292</v>
      </c>
      <c r="C84" s="78">
        <v>-292</v>
      </c>
      <c r="D84" s="78">
        <v>-584</v>
      </c>
    </row>
    <row r="85" spans="1:4" x14ac:dyDescent="0.35">
      <c r="A85" s="50" t="s">
        <v>233</v>
      </c>
      <c r="B85" s="78">
        <v>253</v>
      </c>
      <c r="C85" s="78">
        <v>253</v>
      </c>
      <c r="D85" s="78">
        <v>506</v>
      </c>
    </row>
    <row r="86" spans="1:4" x14ac:dyDescent="0.35">
      <c r="A86" s="50" t="s">
        <v>230</v>
      </c>
      <c r="B86" s="78">
        <v>382</v>
      </c>
      <c r="C86" s="78">
        <v>382</v>
      </c>
      <c r="D86" s="78">
        <v>764</v>
      </c>
    </row>
    <row r="87" spans="1:4" x14ac:dyDescent="0.35">
      <c r="A87" s="50" t="s">
        <v>31</v>
      </c>
      <c r="B87" s="78">
        <v>735</v>
      </c>
      <c r="C87" s="78">
        <v>735</v>
      </c>
      <c r="D87" s="78">
        <v>1470</v>
      </c>
    </row>
    <row r="88" spans="1:4" x14ac:dyDescent="0.35">
      <c r="A88" s="50" t="s">
        <v>136</v>
      </c>
      <c r="B88" s="78">
        <v>228</v>
      </c>
      <c r="C88" s="78">
        <v>228</v>
      </c>
      <c r="D88" s="78">
        <v>456</v>
      </c>
    </row>
    <row r="89" spans="1:4" x14ac:dyDescent="0.35">
      <c r="A89" s="50" t="s">
        <v>195</v>
      </c>
      <c r="B89" s="78">
        <v>-121</v>
      </c>
      <c r="C89" s="78">
        <v>-121</v>
      </c>
      <c r="D89" s="78">
        <v>-242</v>
      </c>
    </row>
    <row r="90" spans="1:4" x14ac:dyDescent="0.35">
      <c r="A90" s="50" t="s">
        <v>122</v>
      </c>
      <c r="B90" s="78">
        <v>174</v>
      </c>
      <c r="C90" s="78">
        <v>174</v>
      </c>
      <c r="D90" s="78">
        <v>348</v>
      </c>
    </row>
    <row r="91" spans="1:4" x14ac:dyDescent="0.35">
      <c r="A91" s="50" t="s">
        <v>107</v>
      </c>
      <c r="B91" s="78">
        <v>-349</v>
      </c>
      <c r="C91" s="78">
        <v>-349</v>
      </c>
      <c r="D91" s="78">
        <v>-698</v>
      </c>
    </row>
    <row r="92" spans="1:4" x14ac:dyDescent="0.35">
      <c r="A92" s="50" t="s">
        <v>74</v>
      </c>
      <c r="B92" s="78">
        <v>-29</v>
      </c>
      <c r="C92" s="78">
        <v>-29</v>
      </c>
      <c r="D92" s="78">
        <v>-58</v>
      </c>
    </row>
    <row r="93" spans="1:4" x14ac:dyDescent="0.35">
      <c r="A93" s="50" t="s">
        <v>70</v>
      </c>
      <c r="B93" s="78">
        <v>-293</v>
      </c>
      <c r="C93" s="78">
        <v>-293</v>
      </c>
      <c r="D93" s="78">
        <v>-586</v>
      </c>
    </row>
    <row r="94" spans="1:4" x14ac:dyDescent="0.35">
      <c r="A94" s="50" t="s">
        <v>149</v>
      </c>
      <c r="B94" s="78">
        <v>372</v>
      </c>
      <c r="C94" s="78">
        <v>372</v>
      </c>
      <c r="D94" s="78">
        <v>744</v>
      </c>
    </row>
    <row r="95" spans="1:4" x14ac:dyDescent="0.35">
      <c r="A95" s="50" t="s">
        <v>189</v>
      </c>
      <c r="B95" s="78">
        <v>368</v>
      </c>
      <c r="C95" s="78">
        <v>368</v>
      </c>
      <c r="D95" s="78">
        <v>736</v>
      </c>
    </row>
    <row r="96" spans="1:4" x14ac:dyDescent="0.35">
      <c r="A96" s="50" t="s">
        <v>198</v>
      </c>
      <c r="B96" s="78">
        <v>-35</v>
      </c>
      <c r="C96" s="78">
        <v>-35</v>
      </c>
      <c r="D96" s="78">
        <v>-70</v>
      </c>
    </row>
    <row r="97" spans="1:4" x14ac:dyDescent="0.35">
      <c r="A97" s="50" t="s">
        <v>155</v>
      </c>
      <c r="B97" s="78">
        <v>60</v>
      </c>
      <c r="C97" s="78">
        <v>60</v>
      </c>
      <c r="D97" s="78">
        <v>120</v>
      </c>
    </row>
    <row r="98" spans="1:4" x14ac:dyDescent="0.35">
      <c r="A98" s="50" t="s">
        <v>234</v>
      </c>
      <c r="B98" s="78">
        <v>-219</v>
      </c>
      <c r="C98" s="78">
        <v>-219</v>
      </c>
      <c r="D98" s="78">
        <v>-438</v>
      </c>
    </row>
    <row r="99" spans="1:4" x14ac:dyDescent="0.35">
      <c r="A99" s="50" t="s">
        <v>144</v>
      </c>
      <c r="B99" s="78">
        <v>215</v>
      </c>
      <c r="C99" s="78">
        <v>215</v>
      </c>
      <c r="D99" s="78">
        <v>430</v>
      </c>
    </row>
    <row r="100" spans="1:4" x14ac:dyDescent="0.35">
      <c r="A100" s="50" t="s">
        <v>123</v>
      </c>
      <c r="B100" s="78">
        <v>619</v>
      </c>
      <c r="C100" s="78">
        <v>619</v>
      </c>
      <c r="D100" s="78">
        <v>1238</v>
      </c>
    </row>
    <row r="101" spans="1:4" x14ac:dyDescent="0.35">
      <c r="A101" s="50" t="s">
        <v>175</v>
      </c>
      <c r="B101" s="78">
        <v>-193</v>
      </c>
      <c r="C101" s="78">
        <v>-193</v>
      </c>
      <c r="D101" s="78">
        <v>-386</v>
      </c>
    </row>
    <row r="102" spans="1:4" x14ac:dyDescent="0.35">
      <c r="A102" s="50" t="s">
        <v>108</v>
      </c>
      <c r="B102" s="78">
        <v>-86</v>
      </c>
      <c r="C102" s="78">
        <v>-86</v>
      </c>
      <c r="D102" s="78">
        <v>-172</v>
      </c>
    </row>
    <row r="103" spans="1:4" x14ac:dyDescent="0.35">
      <c r="A103" s="50" t="s">
        <v>180</v>
      </c>
      <c r="B103" s="78">
        <v>115</v>
      </c>
      <c r="C103" s="78">
        <v>115</v>
      </c>
      <c r="D103" s="78">
        <v>230</v>
      </c>
    </row>
    <row r="104" spans="1:4" x14ac:dyDescent="0.35">
      <c r="A104" s="50" t="s">
        <v>119</v>
      </c>
      <c r="B104" s="78">
        <v>1</v>
      </c>
      <c r="C104" s="78">
        <v>1</v>
      </c>
      <c r="D104" s="78">
        <v>2</v>
      </c>
    </row>
    <row r="105" spans="1:4" x14ac:dyDescent="0.35">
      <c r="A105" s="50" t="s">
        <v>90</v>
      </c>
      <c r="B105" s="78">
        <v>1661</v>
      </c>
      <c r="C105" s="78">
        <v>1661</v>
      </c>
      <c r="D105" s="78">
        <v>3322</v>
      </c>
    </row>
    <row r="106" spans="1:4" x14ac:dyDescent="0.35">
      <c r="A106" s="50" t="s">
        <v>163</v>
      </c>
      <c r="B106" s="78">
        <v>-67</v>
      </c>
      <c r="C106" s="78">
        <v>-67</v>
      </c>
      <c r="D106" s="78">
        <v>-134</v>
      </c>
    </row>
    <row r="107" spans="1:4" x14ac:dyDescent="0.35">
      <c r="A107" s="50" t="s">
        <v>173</v>
      </c>
      <c r="B107" s="78">
        <v>-158</v>
      </c>
      <c r="C107" s="78">
        <v>-158</v>
      </c>
      <c r="D107" s="78">
        <v>-316</v>
      </c>
    </row>
    <row r="108" spans="1:4" x14ac:dyDescent="0.35">
      <c r="A108" s="50" t="s">
        <v>134</v>
      </c>
      <c r="B108" s="78">
        <v>-2</v>
      </c>
      <c r="C108" s="78">
        <v>-2</v>
      </c>
      <c r="D108" s="78">
        <v>-4</v>
      </c>
    </row>
    <row r="109" spans="1:4" x14ac:dyDescent="0.35">
      <c r="A109" s="50" t="s">
        <v>77</v>
      </c>
      <c r="B109" s="78">
        <v>193</v>
      </c>
      <c r="C109" s="78">
        <v>193</v>
      </c>
      <c r="D109" s="78">
        <v>386</v>
      </c>
    </row>
    <row r="110" spans="1:4" x14ac:dyDescent="0.35">
      <c r="A110" s="50" t="s">
        <v>202</v>
      </c>
      <c r="B110" s="78">
        <v>-247</v>
      </c>
      <c r="C110" s="78">
        <v>-247</v>
      </c>
      <c r="D110" s="78">
        <v>-494</v>
      </c>
    </row>
    <row r="111" spans="1:4" x14ac:dyDescent="0.35">
      <c r="A111" s="50" t="s">
        <v>131</v>
      </c>
      <c r="B111" s="78">
        <v>-48</v>
      </c>
      <c r="C111" s="78">
        <v>-48</v>
      </c>
      <c r="D111" s="78">
        <v>-96</v>
      </c>
    </row>
    <row r="112" spans="1:4" x14ac:dyDescent="0.35">
      <c r="A112" s="50" t="s">
        <v>240</v>
      </c>
      <c r="B112" s="78">
        <v>-53</v>
      </c>
      <c r="C112" s="78">
        <v>-53</v>
      </c>
      <c r="D112" s="78">
        <v>-106</v>
      </c>
    </row>
    <row r="113" spans="1:4" x14ac:dyDescent="0.35">
      <c r="A113" s="50" t="s">
        <v>19</v>
      </c>
      <c r="B113" s="78">
        <v>114</v>
      </c>
      <c r="C113" s="78">
        <v>114</v>
      </c>
      <c r="D113" s="78">
        <v>228</v>
      </c>
    </row>
    <row r="114" spans="1:4" x14ac:dyDescent="0.35">
      <c r="A114" s="50" t="s">
        <v>16</v>
      </c>
      <c r="B114" s="78">
        <v>59</v>
      </c>
      <c r="C114" s="78">
        <v>59</v>
      </c>
      <c r="D114" s="78">
        <v>118</v>
      </c>
    </row>
    <row r="115" spans="1:4" x14ac:dyDescent="0.35">
      <c r="A115" s="50" t="s">
        <v>17</v>
      </c>
      <c r="B115" s="78">
        <v>23</v>
      </c>
      <c r="C115" s="78">
        <v>23</v>
      </c>
      <c r="D115" s="78">
        <v>46</v>
      </c>
    </row>
    <row r="116" spans="1:4" x14ac:dyDescent="0.35">
      <c r="A116" s="50" t="s">
        <v>69</v>
      </c>
      <c r="B116" s="78">
        <v>-97</v>
      </c>
      <c r="C116" s="78">
        <v>-97</v>
      </c>
      <c r="D116" s="78">
        <v>-194</v>
      </c>
    </row>
    <row r="117" spans="1:4" x14ac:dyDescent="0.35">
      <c r="A117" s="50" t="s">
        <v>75</v>
      </c>
      <c r="B117" s="78">
        <v>-13</v>
      </c>
      <c r="C117" s="78">
        <v>-13</v>
      </c>
      <c r="D117" s="78">
        <v>-26</v>
      </c>
    </row>
    <row r="118" spans="1:4" x14ac:dyDescent="0.35">
      <c r="A118" s="50" t="s">
        <v>76</v>
      </c>
      <c r="B118" s="78">
        <v>18</v>
      </c>
      <c r="C118" s="78">
        <v>18</v>
      </c>
      <c r="D118" s="78">
        <v>36</v>
      </c>
    </row>
    <row r="119" spans="1:4" x14ac:dyDescent="0.35">
      <c r="A119" s="50" t="s">
        <v>42</v>
      </c>
      <c r="B119" s="78">
        <v>28</v>
      </c>
      <c r="C119" s="78">
        <v>28</v>
      </c>
      <c r="D119" s="78">
        <v>56</v>
      </c>
    </row>
    <row r="120" spans="1:4" x14ac:dyDescent="0.35">
      <c r="A120" s="50" t="s">
        <v>23</v>
      </c>
      <c r="B120" s="78">
        <v>8</v>
      </c>
      <c r="C120" s="78">
        <v>8</v>
      </c>
      <c r="D120" s="78">
        <v>16</v>
      </c>
    </row>
    <row r="121" spans="1:4" x14ac:dyDescent="0.35">
      <c r="A121" s="50" t="s">
        <v>231</v>
      </c>
      <c r="B121" s="78">
        <v>-49</v>
      </c>
      <c r="C121" s="78">
        <v>-49</v>
      </c>
      <c r="D121" s="78">
        <v>-98</v>
      </c>
    </row>
    <row r="122" spans="1:4" x14ac:dyDescent="0.35">
      <c r="A122" s="50" t="s">
        <v>212</v>
      </c>
      <c r="B122" s="78">
        <v>-32</v>
      </c>
      <c r="C122" s="78">
        <v>-32</v>
      </c>
      <c r="D122" s="78">
        <v>-64</v>
      </c>
    </row>
    <row r="123" spans="1:4" x14ac:dyDescent="0.35">
      <c r="A123" s="50" t="s">
        <v>102</v>
      </c>
      <c r="B123" s="78">
        <v>641</v>
      </c>
      <c r="C123" s="78">
        <v>641</v>
      </c>
      <c r="D123" s="78">
        <v>1282</v>
      </c>
    </row>
    <row r="124" spans="1:4" x14ac:dyDescent="0.35">
      <c r="A124" s="50" t="s">
        <v>161</v>
      </c>
      <c r="B124" s="78">
        <v>106</v>
      </c>
      <c r="C124" s="78">
        <v>106</v>
      </c>
      <c r="D124" s="78">
        <v>212</v>
      </c>
    </row>
    <row r="125" spans="1:4" x14ac:dyDescent="0.35">
      <c r="A125" s="50" t="s">
        <v>63</v>
      </c>
      <c r="B125" s="78">
        <v>-18</v>
      </c>
      <c r="C125" s="78">
        <v>-18</v>
      </c>
      <c r="D125" s="78">
        <v>-36</v>
      </c>
    </row>
    <row r="126" spans="1:4" x14ac:dyDescent="0.35">
      <c r="A126" s="50" t="s">
        <v>91</v>
      </c>
      <c r="B126" s="78">
        <v>3764</v>
      </c>
      <c r="C126" s="78">
        <v>3764</v>
      </c>
      <c r="D126" s="78">
        <v>7528</v>
      </c>
    </row>
    <row r="127" spans="1:4" x14ac:dyDescent="0.35">
      <c r="A127" s="50" t="s">
        <v>225</v>
      </c>
      <c r="B127" s="78">
        <v>-167</v>
      </c>
      <c r="C127" s="78">
        <v>-167</v>
      </c>
      <c r="D127" s="78">
        <v>-334</v>
      </c>
    </row>
    <row r="128" spans="1:4" x14ac:dyDescent="0.35">
      <c r="A128" s="50" t="s">
        <v>54</v>
      </c>
      <c r="B128" s="78">
        <v>-96</v>
      </c>
      <c r="C128" s="78">
        <v>-96</v>
      </c>
      <c r="D128" s="78">
        <v>-192</v>
      </c>
    </row>
    <row r="129" spans="1:4" x14ac:dyDescent="0.35">
      <c r="A129" s="50" t="s">
        <v>49</v>
      </c>
      <c r="B129" s="78">
        <v>105</v>
      </c>
      <c r="C129" s="78">
        <v>105</v>
      </c>
      <c r="D129" s="78">
        <v>210</v>
      </c>
    </row>
    <row r="130" spans="1:4" x14ac:dyDescent="0.35">
      <c r="A130" s="50" t="s">
        <v>142</v>
      </c>
      <c r="B130" s="78">
        <v>235</v>
      </c>
      <c r="C130" s="78">
        <v>235</v>
      </c>
      <c r="D130" s="78">
        <v>470</v>
      </c>
    </row>
    <row r="131" spans="1:4" x14ac:dyDescent="0.35">
      <c r="A131" s="50" t="s">
        <v>98</v>
      </c>
      <c r="B131" s="78">
        <v>1775</v>
      </c>
      <c r="C131" s="78">
        <v>1775</v>
      </c>
      <c r="D131" s="78">
        <v>3550</v>
      </c>
    </row>
    <row r="132" spans="1:4" x14ac:dyDescent="0.35">
      <c r="A132" s="50" t="s">
        <v>97</v>
      </c>
      <c r="B132" s="78">
        <v>3287</v>
      </c>
      <c r="C132" s="78">
        <v>3287</v>
      </c>
      <c r="D132" s="78">
        <v>6574</v>
      </c>
    </row>
    <row r="133" spans="1:4" x14ac:dyDescent="0.35">
      <c r="A133" s="50" t="s">
        <v>143</v>
      </c>
      <c r="B133" s="78">
        <v>40</v>
      </c>
      <c r="C133" s="78">
        <v>40</v>
      </c>
      <c r="D133" s="78">
        <v>80</v>
      </c>
    </row>
    <row r="134" spans="1:4" x14ac:dyDescent="0.35">
      <c r="A134" s="50" t="s">
        <v>40</v>
      </c>
      <c r="B134" s="78">
        <v>-61</v>
      </c>
      <c r="C134" s="78">
        <v>-61</v>
      </c>
      <c r="D134" s="78">
        <v>-122</v>
      </c>
    </row>
    <row r="135" spans="1:4" x14ac:dyDescent="0.35">
      <c r="A135" s="50" t="s">
        <v>200</v>
      </c>
      <c r="B135" s="78">
        <v>-318</v>
      </c>
      <c r="C135" s="78">
        <v>-318</v>
      </c>
      <c r="D135" s="78">
        <v>-636</v>
      </c>
    </row>
    <row r="136" spans="1:4" x14ac:dyDescent="0.35">
      <c r="A136" s="50" t="s">
        <v>121</v>
      </c>
      <c r="B136" s="78">
        <v>-694</v>
      </c>
      <c r="C136" s="78">
        <v>-694</v>
      </c>
      <c r="D136" s="78">
        <v>-1388</v>
      </c>
    </row>
    <row r="137" spans="1:4" x14ac:dyDescent="0.35">
      <c r="A137" s="50" t="s">
        <v>58</v>
      </c>
      <c r="B137" s="78">
        <v>-26</v>
      </c>
      <c r="C137" s="78">
        <v>-26</v>
      </c>
      <c r="D137" s="78">
        <v>-52</v>
      </c>
    </row>
    <row r="138" spans="1:4" x14ac:dyDescent="0.35">
      <c r="A138" s="50" t="s">
        <v>101</v>
      </c>
      <c r="B138" s="78">
        <v>808</v>
      </c>
      <c r="C138" s="78">
        <v>808</v>
      </c>
      <c r="D138" s="78">
        <v>1616</v>
      </c>
    </row>
    <row r="139" spans="1:4" x14ac:dyDescent="0.35">
      <c r="A139" s="50" t="s">
        <v>186</v>
      </c>
      <c r="B139" s="78">
        <v>-373</v>
      </c>
      <c r="C139" s="78">
        <v>-373</v>
      </c>
      <c r="D139" s="78">
        <v>-746</v>
      </c>
    </row>
    <row r="140" spans="1:4" x14ac:dyDescent="0.35">
      <c r="A140" s="50" t="s">
        <v>129</v>
      </c>
      <c r="B140" s="78">
        <v>-15</v>
      </c>
      <c r="C140" s="78">
        <v>-15</v>
      </c>
      <c r="D140" s="78">
        <v>-30</v>
      </c>
    </row>
    <row r="141" spans="1:4" x14ac:dyDescent="0.35">
      <c r="A141" s="50" t="s">
        <v>30</v>
      </c>
      <c r="B141" s="78">
        <v>-603</v>
      </c>
      <c r="C141" s="78">
        <v>-603</v>
      </c>
      <c r="D141" s="78">
        <v>-1206</v>
      </c>
    </row>
    <row r="142" spans="1:4" x14ac:dyDescent="0.35">
      <c r="A142" s="50" t="s">
        <v>193</v>
      </c>
      <c r="B142" s="78">
        <v>239</v>
      </c>
      <c r="C142" s="78">
        <v>239</v>
      </c>
      <c r="D142" s="78">
        <v>478</v>
      </c>
    </row>
    <row r="143" spans="1:4" x14ac:dyDescent="0.35">
      <c r="A143" s="50" t="s">
        <v>172</v>
      </c>
      <c r="B143" s="78">
        <v>30</v>
      </c>
      <c r="C143" s="78">
        <v>30</v>
      </c>
      <c r="D143" s="78">
        <v>60</v>
      </c>
    </row>
    <row r="144" spans="1:4" x14ac:dyDescent="0.35">
      <c r="A144" s="50" t="s">
        <v>213</v>
      </c>
      <c r="B144" s="78">
        <v>226</v>
      </c>
      <c r="C144" s="78">
        <v>226</v>
      </c>
      <c r="D144" s="78">
        <v>452</v>
      </c>
    </row>
    <row r="145" spans="1:4" x14ac:dyDescent="0.35">
      <c r="A145" s="50" t="s">
        <v>243</v>
      </c>
      <c r="B145" s="78">
        <v>-47</v>
      </c>
      <c r="C145" s="78">
        <v>-47</v>
      </c>
      <c r="D145" s="78">
        <v>-94</v>
      </c>
    </row>
    <row r="146" spans="1:4" x14ac:dyDescent="0.35">
      <c r="A146" s="50" t="s">
        <v>66</v>
      </c>
      <c r="B146" s="78">
        <v>-307</v>
      </c>
      <c r="C146" s="78">
        <v>-307</v>
      </c>
      <c r="D146" s="78">
        <v>-614</v>
      </c>
    </row>
    <row r="147" spans="1:4" x14ac:dyDescent="0.35">
      <c r="A147" s="50" t="s">
        <v>238</v>
      </c>
      <c r="B147" s="78">
        <v>-20</v>
      </c>
      <c r="C147" s="78">
        <v>-20</v>
      </c>
      <c r="D147" s="78">
        <v>-40</v>
      </c>
    </row>
    <row r="148" spans="1:4" x14ac:dyDescent="0.35">
      <c r="A148" s="50" t="s">
        <v>228</v>
      </c>
      <c r="B148" s="78">
        <v>-180</v>
      </c>
      <c r="C148" s="78">
        <v>-180</v>
      </c>
      <c r="D148" s="78">
        <v>-360</v>
      </c>
    </row>
    <row r="149" spans="1:4" x14ac:dyDescent="0.35">
      <c r="A149" s="50" t="s">
        <v>35</v>
      </c>
      <c r="B149" s="78">
        <v>-15</v>
      </c>
      <c r="C149" s="78">
        <v>-15</v>
      </c>
      <c r="D149" s="78">
        <v>-30</v>
      </c>
    </row>
    <row r="150" spans="1:4" x14ac:dyDescent="0.35">
      <c r="A150" s="50" t="s">
        <v>179</v>
      </c>
      <c r="B150" s="78">
        <v>-9</v>
      </c>
      <c r="C150" s="78">
        <v>-9</v>
      </c>
      <c r="D150" s="78">
        <v>-18</v>
      </c>
    </row>
    <row r="151" spans="1:4" x14ac:dyDescent="0.35">
      <c r="A151" s="50" t="s">
        <v>221</v>
      </c>
      <c r="B151" s="78">
        <v>572</v>
      </c>
      <c r="C151" s="78">
        <v>572</v>
      </c>
      <c r="D151" s="78">
        <v>1144</v>
      </c>
    </row>
    <row r="152" spans="1:4" x14ac:dyDescent="0.35">
      <c r="A152" s="50" t="s">
        <v>47</v>
      </c>
      <c r="B152" s="78">
        <v>426</v>
      </c>
      <c r="C152" s="78">
        <v>426</v>
      </c>
      <c r="D152" s="78">
        <v>852</v>
      </c>
    </row>
    <row r="153" spans="1:4" x14ac:dyDescent="0.35">
      <c r="A153" s="50" t="s">
        <v>116</v>
      </c>
      <c r="B153" s="78">
        <v>-18</v>
      </c>
      <c r="C153" s="78">
        <v>-18</v>
      </c>
      <c r="D153" s="78">
        <v>-36</v>
      </c>
    </row>
    <row r="154" spans="1:4" x14ac:dyDescent="0.35">
      <c r="A154" s="50" t="s">
        <v>237</v>
      </c>
      <c r="B154" s="78">
        <v>-46</v>
      </c>
      <c r="C154" s="78">
        <v>-46</v>
      </c>
      <c r="D154" s="78">
        <v>-92</v>
      </c>
    </row>
    <row r="155" spans="1:4" x14ac:dyDescent="0.35">
      <c r="A155" s="50" t="s">
        <v>130</v>
      </c>
      <c r="B155" s="78">
        <v>92</v>
      </c>
      <c r="C155" s="78">
        <v>92</v>
      </c>
      <c r="D155" s="78">
        <v>184</v>
      </c>
    </row>
    <row r="156" spans="1:4" x14ac:dyDescent="0.35">
      <c r="A156" s="50" t="s">
        <v>72</v>
      </c>
      <c r="B156" s="78">
        <v>-165</v>
      </c>
      <c r="C156" s="78">
        <v>-165</v>
      </c>
      <c r="D156" s="78">
        <v>-330</v>
      </c>
    </row>
    <row r="157" spans="1:4" x14ac:dyDescent="0.35">
      <c r="A157" s="50" t="s">
        <v>215</v>
      </c>
      <c r="B157" s="78">
        <v>33</v>
      </c>
      <c r="C157" s="78">
        <v>33</v>
      </c>
      <c r="D157" s="78">
        <v>66</v>
      </c>
    </row>
    <row r="158" spans="1:4" x14ac:dyDescent="0.35">
      <c r="A158" s="50" t="s">
        <v>178</v>
      </c>
      <c r="B158" s="78">
        <v>-65</v>
      </c>
      <c r="C158" s="78">
        <v>-65</v>
      </c>
      <c r="D158" s="78">
        <v>-130</v>
      </c>
    </row>
    <row r="159" spans="1:4" x14ac:dyDescent="0.35">
      <c r="A159" s="50" t="s">
        <v>168</v>
      </c>
      <c r="B159" s="78">
        <v>-76</v>
      </c>
      <c r="C159" s="78">
        <v>-76</v>
      </c>
      <c r="D159" s="78">
        <v>-152</v>
      </c>
    </row>
    <row r="160" spans="1:4" x14ac:dyDescent="0.35">
      <c r="A160" s="50" t="s">
        <v>109</v>
      </c>
      <c r="B160" s="78">
        <v>988</v>
      </c>
      <c r="C160" s="78">
        <v>988</v>
      </c>
      <c r="D160" s="78">
        <v>1976</v>
      </c>
    </row>
    <row r="161" spans="1:4" x14ac:dyDescent="0.35">
      <c r="A161" s="50" t="s">
        <v>226</v>
      </c>
      <c r="B161" s="78">
        <v>-187</v>
      </c>
      <c r="C161" s="78">
        <v>-187</v>
      </c>
      <c r="D161" s="78">
        <v>-374</v>
      </c>
    </row>
    <row r="162" spans="1:4" x14ac:dyDescent="0.35">
      <c r="A162" s="50" t="s">
        <v>152</v>
      </c>
      <c r="B162" s="78">
        <v>85</v>
      </c>
      <c r="C162" s="78">
        <v>85</v>
      </c>
      <c r="D162" s="78">
        <v>170</v>
      </c>
    </row>
    <row r="163" spans="1:4" x14ac:dyDescent="0.35">
      <c r="A163" s="50" t="s">
        <v>21</v>
      </c>
      <c r="B163" s="78">
        <v>-110</v>
      </c>
      <c r="C163" s="78">
        <v>-110</v>
      </c>
      <c r="D163" s="78">
        <v>-220</v>
      </c>
    </row>
    <row r="164" spans="1:4" x14ac:dyDescent="0.35">
      <c r="A164" s="50" t="s">
        <v>227</v>
      </c>
      <c r="B164" s="78">
        <v>-413</v>
      </c>
      <c r="C164" s="78">
        <v>-413</v>
      </c>
      <c r="D164" s="78">
        <v>-826</v>
      </c>
    </row>
    <row r="165" spans="1:4" x14ac:dyDescent="0.35">
      <c r="A165" s="50" t="s">
        <v>158</v>
      </c>
      <c r="B165" s="78">
        <v>-16</v>
      </c>
      <c r="C165" s="78">
        <v>-16</v>
      </c>
      <c r="D165" s="78">
        <v>-32</v>
      </c>
    </row>
    <row r="166" spans="1:4" x14ac:dyDescent="0.35">
      <c r="A166" s="50" t="s">
        <v>188</v>
      </c>
      <c r="B166" s="78">
        <v>355</v>
      </c>
      <c r="C166" s="78">
        <v>355</v>
      </c>
      <c r="D166" s="78">
        <v>710</v>
      </c>
    </row>
    <row r="167" spans="1:4" x14ac:dyDescent="0.35">
      <c r="A167" s="50" t="s">
        <v>112</v>
      </c>
      <c r="B167" s="78">
        <v>89</v>
      </c>
      <c r="C167" s="78">
        <v>89</v>
      </c>
      <c r="D167" s="78">
        <v>178</v>
      </c>
    </row>
    <row r="168" spans="1:4" x14ac:dyDescent="0.35">
      <c r="A168" s="50" t="s">
        <v>44</v>
      </c>
      <c r="B168" s="78">
        <v>-180</v>
      </c>
      <c r="C168" s="78">
        <v>-180</v>
      </c>
      <c r="D168" s="78">
        <v>-360</v>
      </c>
    </row>
    <row r="169" spans="1:4" x14ac:dyDescent="0.35">
      <c r="A169" s="50" t="s">
        <v>39</v>
      </c>
      <c r="B169" s="78">
        <v>77</v>
      </c>
      <c r="C169" s="78">
        <v>77</v>
      </c>
      <c r="D169" s="78">
        <v>154</v>
      </c>
    </row>
    <row r="170" spans="1:4" x14ac:dyDescent="0.35">
      <c r="A170" s="50" t="s">
        <v>106</v>
      </c>
      <c r="B170" s="78">
        <v>697</v>
      </c>
      <c r="C170" s="78">
        <v>697</v>
      </c>
      <c r="D170" s="78">
        <v>1394</v>
      </c>
    </row>
    <row r="171" spans="1:4" x14ac:dyDescent="0.35">
      <c r="A171" s="50" t="s">
        <v>160</v>
      </c>
      <c r="B171" s="78">
        <v>-209</v>
      </c>
      <c r="C171" s="78">
        <v>-209</v>
      </c>
      <c r="D171" s="78">
        <v>-418</v>
      </c>
    </row>
    <row r="172" spans="1:4" x14ac:dyDescent="0.35">
      <c r="A172" s="50" t="s">
        <v>151</v>
      </c>
      <c r="B172" s="78">
        <v>-127</v>
      </c>
      <c r="C172" s="78">
        <v>-127</v>
      </c>
      <c r="D172" s="78">
        <v>-254</v>
      </c>
    </row>
    <row r="173" spans="1:4" x14ac:dyDescent="0.35">
      <c r="A173" s="50" t="s">
        <v>218</v>
      </c>
      <c r="B173" s="78">
        <v>56</v>
      </c>
      <c r="C173" s="78">
        <v>56</v>
      </c>
      <c r="D173" s="78">
        <v>112</v>
      </c>
    </row>
    <row r="174" spans="1:4" x14ac:dyDescent="0.35">
      <c r="A174" s="50" t="s">
        <v>61</v>
      </c>
      <c r="B174" s="78">
        <v>8</v>
      </c>
      <c r="C174" s="78">
        <v>8</v>
      </c>
      <c r="D174" s="78">
        <v>16</v>
      </c>
    </row>
    <row r="175" spans="1:4" x14ac:dyDescent="0.35">
      <c r="A175" s="50" t="s">
        <v>111</v>
      </c>
      <c r="B175" s="78">
        <v>-9</v>
      </c>
      <c r="C175" s="78">
        <v>-9</v>
      </c>
      <c r="D175" s="78">
        <v>-18</v>
      </c>
    </row>
    <row r="176" spans="1:4" x14ac:dyDescent="0.35">
      <c r="A176" s="50" t="s">
        <v>194</v>
      </c>
      <c r="B176" s="78">
        <v>-98</v>
      </c>
      <c r="C176" s="78">
        <v>-98</v>
      </c>
      <c r="D176" s="78">
        <v>-196</v>
      </c>
    </row>
    <row r="177" spans="1:4" x14ac:dyDescent="0.35">
      <c r="A177" s="50" t="s">
        <v>59</v>
      </c>
      <c r="B177" s="78">
        <v>-55</v>
      </c>
      <c r="C177" s="78">
        <v>-55</v>
      </c>
      <c r="D177" s="78">
        <v>-110</v>
      </c>
    </row>
    <row r="178" spans="1:4" x14ac:dyDescent="0.35">
      <c r="A178" s="50" t="s">
        <v>115</v>
      </c>
      <c r="B178" s="78">
        <v>150</v>
      </c>
      <c r="C178" s="78">
        <v>150</v>
      </c>
      <c r="D178" s="78">
        <v>300</v>
      </c>
    </row>
    <row r="179" spans="1:4" x14ac:dyDescent="0.35">
      <c r="A179" s="50" t="s">
        <v>192</v>
      </c>
      <c r="B179" s="78">
        <v>195</v>
      </c>
      <c r="C179" s="78">
        <v>195</v>
      </c>
      <c r="D179" s="78">
        <v>390</v>
      </c>
    </row>
    <row r="180" spans="1:4" x14ac:dyDescent="0.35">
      <c r="A180" s="50" t="s">
        <v>46</v>
      </c>
      <c r="B180" s="78">
        <v>234</v>
      </c>
      <c r="C180" s="78">
        <v>234</v>
      </c>
      <c r="D180" s="78">
        <v>468</v>
      </c>
    </row>
    <row r="181" spans="1:4" x14ac:dyDescent="0.35">
      <c r="A181" s="50" t="s">
        <v>133</v>
      </c>
      <c r="B181" s="78">
        <v>-187</v>
      </c>
      <c r="C181" s="78">
        <v>-187</v>
      </c>
      <c r="D181" s="78">
        <v>-374</v>
      </c>
    </row>
    <row r="182" spans="1:4" x14ac:dyDescent="0.35">
      <c r="A182" s="50" t="s">
        <v>246</v>
      </c>
      <c r="B182" s="78">
        <v>-112</v>
      </c>
      <c r="C182" s="78">
        <v>-112</v>
      </c>
      <c r="D182" s="78">
        <v>-224</v>
      </c>
    </row>
    <row r="183" spans="1:4" x14ac:dyDescent="0.35">
      <c r="A183" s="50" t="s">
        <v>219</v>
      </c>
      <c r="B183" s="78">
        <v>-26</v>
      </c>
      <c r="C183" s="78">
        <v>-26</v>
      </c>
      <c r="D183" s="78">
        <v>-52</v>
      </c>
    </row>
    <row r="184" spans="1:4" x14ac:dyDescent="0.35">
      <c r="A184" s="50" t="s">
        <v>57</v>
      </c>
      <c r="B184" s="78">
        <v>20</v>
      </c>
      <c r="C184" s="78">
        <v>20</v>
      </c>
      <c r="D184" s="78">
        <v>40</v>
      </c>
    </row>
    <row r="185" spans="1:4" x14ac:dyDescent="0.35">
      <c r="A185" s="50" t="s">
        <v>148</v>
      </c>
      <c r="B185" s="78">
        <v>-6</v>
      </c>
      <c r="C185" s="78">
        <v>-6</v>
      </c>
      <c r="D185" s="78">
        <v>-12</v>
      </c>
    </row>
    <row r="186" spans="1:4" x14ac:dyDescent="0.35">
      <c r="A186" s="50" t="s">
        <v>132</v>
      </c>
      <c r="B186" s="78">
        <v>-6</v>
      </c>
      <c r="C186" s="78">
        <v>-6</v>
      </c>
      <c r="D186" s="78">
        <v>-12</v>
      </c>
    </row>
    <row r="187" spans="1:4" x14ac:dyDescent="0.35">
      <c r="A187" s="50" t="s">
        <v>162</v>
      </c>
      <c r="B187" s="78">
        <v>-106</v>
      </c>
      <c r="C187" s="78">
        <v>-106</v>
      </c>
      <c r="D187" s="78">
        <v>-212</v>
      </c>
    </row>
    <row r="188" spans="1:4" x14ac:dyDescent="0.35">
      <c r="A188" s="50" t="s">
        <v>166</v>
      </c>
      <c r="B188" s="78">
        <v>103</v>
      </c>
      <c r="C188" s="78">
        <v>103</v>
      </c>
      <c r="D188" s="78">
        <v>206</v>
      </c>
    </row>
    <row r="189" spans="1:4" x14ac:dyDescent="0.35">
      <c r="A189" s="50" t="s">
        <v>174</v>
      </c>
      <c r="B189" s="78">
        <v>-61</v>
      </c>
      <c r="C189" s="78">
        <v>-61</v>
      </c>
      <c r="D189" s="78">
        <v>-122</v>
      </c>
    </row>
    <row r="190" spans="1:4" x14ac:dyDescent="0.35">
      <c r="A190" s="50" t="s">
        <v>48</v>
      </c>
      <c r="B190" s="78">
        <v>-182</v>
      </c>
      <c r="C190" s="78">
        <v>-182</v>
      </c>
      <c r="D190" s="78">
        <v>-364</v>
      </c>
    </row>
    <row r="191" spans="1:4" x14ac:dyDescent="0.35">
      <c r="A191" s="50" t="s">
        <v>141</v>
      </c>
      <c r="B191" s="78">
        <v>754</v>
      </c>
      <c r="C191" s="78">
        <v>754</v>
      </c>
      <c r="D191" s="78">
        <v>1508</v>
      </c>
    </row>
    <row r="192" spans="1:4" x14ac:dyDescent="0.35">
      <c r="A192" s="50" t="s">
        <v>150</v>
      </c>
      <c r="B192" s="78">
        <v>220</v>
      </c>
      <c r="C192" s="78">
        <v>220</v>
      </c>
      <c r="D192" s="78">
        <v>440</v>
      </c>
    </row>
    <row r="193" spans="1:4" x14ac:dyDescent="0.35">
      <c r="A193" s="50" t="s">
        <v>18</v>
      </c>
      <c r="B193" s="78">
        <v>23</v>
      </c>
      <c r="C193" s="78">
        <v>23</v>
      </c>
      <c r="D193" s="78">
        <v>46</v>
      </c>
    </row>
    <row r="194" spans="1:4" x14ac:dyDescent="0.35">
      <c r="A194" s="50" t="s">
        <v>211</v>
      </c>
      <c r="B194" s="78">
        <v>-7</v>
      </c>
      <c r="C194" s="78">
        <v>-7</v>
      </c>
      <c r="D194" s="78">
        <v>-14</v>
      </c>
    </row>
    <row r="195" spans="1:4" x14ac:dyDescent="0.35">
      <c r="A195" s="50" t="s">
        <v>117</v>
      </c>
      <c r="B195" s="78">
        <v>67</v>
      </c>
      <c r="C195" s="78">
        <v>67</v>
      </c>
      <c r="D195" s="78">
        <v>134</v>
      </c>
    </row>
    <row r="196" spans="1:4" x14ac:dyDescent="0.35">
      <c r="A196" s="50" t="s">
        <v>165</v>
      </c>
      <c r="B196" s="78">
        <v>-87</v>
      </c>
      <c r="C196" s="78">
        <v>-87</v>
      </c>
      <c r="D196" s="78">
        <v>-174</v>
      </c>
    </row>
    <row r="197" spans="1:4" x14ac:dyDescent="0.35">
      <c r="A197" s="50" t="s">
        <v>210</v>
      </c>
      <c r="B197" s="78">
        <v>67</v>
      </c>
      <c r="C197" s="78">
        <v>67</v>
      </c>
      <c r="D197" s="78">
        <v>134</v>
      </c>
    </row>
    <row r="198" spans="1:4" x14ac:dyDescent="0.35">
      <c r="A198" s="50" t="s">
        <v>34</v>
      </c>
      <c r="B198" s="78">
        <v>278</v>
      </c>
      <c r="C198" s="78">
        <v>278</v>
      </c>
      <c r="D198" s="78">
        <v>556</v>
      </c>
    </row>
    <row r="199" spans="1:4" x14ac:dyDescent="0.35">
      <c r="A199" s="50" t="s">
        <v>167</v>
      </c>
      <c r="B199" s="78">
        <v>-1683</v>
      </c>
      <c r="C199" s="78">
        <v>-1683</v>
      </c>
      <c r="D199" s="78">
        <v>-3366</v>
      </c>
    </row>
    <row r="200" spans="1:4" x14ac:dyDescent="0.35">
      <c r="A200" s="50" t="s">
        <v>239</v>
      </c>
      <c r="B200" s="78">
        <v>-170</v>
      </c>
      <c r="C200" s="78">
        <v>-170</v>
      </c>
      <c r="D200" s="78">
        <v>-340</v>
      </c>
    </row>
    <row r="201" spans="1:4" x14ac:dyDescent="0.35">
      <c r="A201" s="50" t="s">
        <v>20</v>
      </c>
      <c r="B201" s="78">
        <v>-121</v>
      </c>
      <c r="C201" s="78">
        <v>-121</v>
      </c>
      <c r="D201" s="78">
        <v>-242</v>
      </c>
    </row>
    <row r="202" spans="1:4" x14ac:dyDescent="0.35">
      <c r="A202" s="50" t="s">
        <v>214</v>
      </c>
      <c r="B202" s="78">
        <v>54</v>
      </c>
      <c r="C202" s="78">
        <v>54</v>
      </c>
      <c r="D202" s="78">
        <v>108</v>
      </c>
    </row>
    <row r="203" spans="1:4" x14ac:dyDescent="0.35">
      <c r="A203" s="50" t="s">
        <v>241</v>
      </c>
      <c r="B203" s="78">
        <v>-130</v>
      </c>
      <c r="C203" s="78">
        <v>-130</v>
      </c>
      <c r="D203" s="78">
        <v>-260</v>
      </c>
    </row>
    <row r="204" spans="1:4" x14ac:dyDescent="0.35">
      <c r="A204" s="50" t="s">
        <v>71</v>
      </c>
      <c r="B204" s="78">
        <v>513</v>
      </c>
      <c r="C204" s="78">
        <v>513</v>
      </c>
      <c r="D204" s="78">
        <v>1026</v>
      </c>
    </row>
    <row r="205" spans="1:4" x14ac:dyDescent="0.35">
      <c r="A205" s="50" t="s">
        <v>80</v>
      </c>
      <c r="B205" s="78">
        <v>-44</v>
      </c>
      <c r="C205" s="78">
        <v>-44</v>
      </c>
      <c r="D205" s="78">
        <v>-88</v>
      </c>
    </row>
    <row r="206" spans="1:4" x14ac:dyDescent="0.35">
      <c r="A206" s="50" t="s">
        <v>50</v>
      </c>
      <c r="B206" s="78">
        <v>91</v>
      </c>
      <c r="C206" s="78">
        <v>91</v>
      </c>
      <c r="D206" s="78">
        <v>182</v>
      </c>
    </row>
    <row r="207" spans="1:4" x14ac:dyDescent="0.35">
      <c r="A207" s="50" t="s">
        <v>60</v>
      </c>
      <c r="B207" s="78">
        <v>31</v>
      </c>
      <c r="C207" s="78">
        <v>31</v>
      </c>
      <c r="D207" s="78">
        <v>62</v>
      </c>
    </row>
    <row r="208" spans="1:4" x14ac:dyDescent="0.35">
      <c r="A208" s="50" t="s">
        <v>191</v>
      </c>
      <c r="B208" s="78">
        <v>178</v>
      </c>
      <c r="C208" s="78">
        <v>178</v>
      </c>
      <c r="D208" s="78">
        <v>356</v>
      </c>
    </row>
    <row r="209" spans="1:4" x14ac:dyDescent="0.35">
      <c r="A209" s="50" t="s">
        <v>171</v>
      </c>
      <c r="B209" s="78">
        <v>57</v>
      </c>
      <c r="C209" s="78">
        <v>57</v>
      </c>
      <c r="D209" s="78">
        <v>114</v>
      </c>
    </row>
    <row r="210" spans="1:4" x14ac:dyDescent="0.35">
      <c r="A210" s="50" t="s">
        <v>85</v>
      </c>
      <c r="B210" s="78">
        <v>32338</v>
      </c>
      <c r="C210" s="78">
        <v>32338</v>
      </c>
      <c r="D210" s="78">
        <v>64676</v>
      </c>
    </row>
    <row r="211" spans="1:4" x14ac:dyDescent="0.35">
      <c r="A211" s="50" t="s">
        <v>89</v>
      </c>
      <c r="B211" s="78">
        <v>-8042</v>
      </c>
      <c r="C211" s="78">
        <v>-8042</v>
      </c>
      <c r="D211" s="78">
        <v>-16084</v>
      </c>
    </row>
    <row r="212" spans="1:4" x14ac:dyDescent="0.35">
      <c r="A212" s="50" t="s">
        <v>41</v>
      </c>
      <c r="B212" s="78">
        <v>106</v>
      </c>
      <c r="C212" s="78">
        <v>106</v>
      </c>
      <c r="D212" s="78">
        <v>212</v>
      </c>
    </row>
    <row r="213" spans="1:4" x14ac:dyDescent="0.35">
      <c r="A213" s="50" t="s">
        <v>51</v>
      </c>
      <c r="B213" s="78">
        <v>250</v>
      </c>
      <c r="C213" s="78">
        <v>250</v>
      </c>
      <c r="D213" s="78">
        <v>500</v>
      </c>
    </row>
    <row r="214" spans="1:4" x14ac:dyDescent="0.35">
      <c r="A214" s="50" t="s">
        <v>79</v>
      </c>
      <c r="B214" s="78">
        <v>-65</v>
      </c>
      <c r="C214" s="78">
        <v>-65</v>
      </c>
      <c r="D214" s="78">
        <v>-130</v>
      </c>
    </row>
    <row r="215" spans="1:4" x14ac:dyDescent="0.35">
      <c r="A215" s="50" t="s">
        <v>96</v>
      </c>
      <c r="B215" s="78">
        <v>-1147</v>
      </c>
      <c r="C215" s="78">
        <v>-1147</v>
      </c>
      <c r="D215" s="78">
        <v>-2294</v>
      </c>
    </row>
    <row r="216" spans="1:4" x14ac:dyDescent="0.35">
      <c r="A216" s="50" t="s">
        <v>104</v>
      </c>
      <c r="B216" s="78">
        <v>554</v>
      </c>
      <c r="C216" s="78">
        <v>554</v>
      </c>
      <c r="D216" s="78">
        <v>1108</v>
      </c>
    </row>
    <row r="217" spans="1:4" x14ac:dyDescent="0.35">
      <c r="A217" s="50" t="s">
        <v>217</v>
      </c>
      <c r="B217" s="78">
        <v>-9</v>
      </c>
      <c r="C217" s="78">
        <v>-9</v>
      </c>
      <c r="D217" s="78">
        <v>-18</v>
      </c>
    </row>
    <row r="218" spans="1:4" x14ac:dyDescent="0.35">
      <c r="A218" s="50" t="s">
        <v>154</v>
      </c>
      <c r="B218" s="78">
        <v>68</v>
      </c>
      <c r="C218" s="78">
        <v>68</v>
      </c>
      <c r="D218" s="78">
        <v>136</v>
      </c>
    </row>
    <row r="219" spans="1:4" x14ac:dyDescent="0.35">
      <c r="A219" s="50" t="s">
        <v>82</v>
      </c>
      <c r="B219" s="78">
        <v>-73</v>
      </c>
      <c r="C219" s="78">
        <v>-73</v>
      </c>
      <c r="D219" s="78">
        <v>-146</v>
      </c>
    </row>
    <row r="220" spans="1:4" x14ac:dyDescent="0.35">
      <c r="A220" s="50" t="s">
        <v>138</v>
      </c>
      <c r="B220" s="78">
        <v>5</v>
      </c>
      <c r="C220" s="78">
        <v>5</v>
      </c>
      <c r="D220" s="78">
        <v>10</v>
      </c>
    </row>
    <row r="221" spans="1:4" x14ac:dyDescent="0.35">
      <c r="A221" s="50" t="s">
        <v>229</v>
      </c>
      <c r="B221" s="78">
        <v>-129</v>
      </c>
      <c r="C221" s="78">
        <v>-129</v>
      </c>
      <c r="D221" s="78">
        <v>-258</v>
      </c>
    </row>
    <row r="222" spans="1:4" x14ac:dyDescent="0.35">
      <c r="A222" s="50" t="s">
        <v>169</v>
      </c>
      <c r="B222" s="78">
        <v>-131</v>
      </c>
      <c r="C222" s="78">
        <v>-131</v>
      </c>
      <c r="D222" s="78">
        <v>-262</v>
      </c>
    </row>
    <row r="223" spans="1:4" x14ac:dyDescent="0.35">
      <c r="A223" s="50" t="s">
        <v>32</v>
      </c>
      <c r="B223" s="78">
        <v>-798</v>
      </c>
      <c r="C223" s="78">
        <v>-798</v>
      </c>
      <c r="D223" s="78">
        <v>-1596</v>
      </c>
    </row>
    <row r="224" spans="1:4" x14ac:dyDescent="0.35">
      <c r="A224" s="50" t="s">
        <v>62</v>
      </c>
      <c r="B224" s="78">
        <v>-111</v>
      </c>
      <c r="C224" s="78">
        <v>-111</v>
      </c>
      <c r="D224" s="78">
        <v>-222</v>
      </c>
    </row>
    <row r="225" spans="1:4" x14ac:dyDescent="0.35">
      <c r="A225" s="50" t="s">
        <v>176</v>
      </c>
      <c r="B225" s="78">
        <v>-165</v>
      </c>
      <c r="C225" s="78">
        <v>-165</v>
      </c>
      <c r="D225" s="78">
        <v>-330</v>
      </c>
    </row>
    <row r="226" spans="1:4" x14ac:dyDescent="0.35">
      <c r="A226" s="50" t="s">
        <v>118</v>
      </c>
      <c r="B226" s="78">
        <v>105</v>
      </c>
      <c r="C226" s="78">
        <v>105</v>
      </c>
      <c r="D226" s="78">
        <v>210</v>
      </c>
    </row>
    <row r="227" spans="1:4" x14ac:dyDescent="0.35">
      <c r="A227" s="50" t="s">
        <v>53</v>
      </c>
      <c r="B227" s="78">
        <v>-118</v>
      </c>
      <c r="C227" s="78">
        <v>-118</v>
      </c>
      <c r="D227" s="78">
        <v>-236</v>
      </c>
    </row>
    <row r="228" spans="1:4" x14ac:dyDescent="0.35">
      <c r="A228" s="50" t="s">
        <v>244</v>
      </c>
      <c r="B228" s="78">
        <v>-63</v>
      </c>
      <c r="C228" s="78">
        <v>-63</v>
      </c>
      <c r="D228" s="78">
        <v>-126</v>
      </c>
    </row>
    <row r="229" spans="1:4" x14ac:dyDescent="0.35">
      <c r="A229" s="50" t="s">
        <v>216</v>
      </c>
      <c r="B229" s="78">
        <v>57</v>
      </c>
      <c r="C229" s="78">
        <v>57</v>
      </c>
      <c r="D229" s="78">
        <v>114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7dfd8ae-4224-41ce-bac0-e7668c1836a1">MBL01-582167260-63015</_dlc_DocId>
    <_dlc_DocIdUrl xmlns="a7dfd8ae-4224-41ce-bac0-e7668c1836a1">
      <Url>https://nhosp.sharepoint.com/sites/MBL/_layouts/15/DocIdRedir.aspx?ID=MBL01-582167260-63015</Url>
      <Description>MBL01-582167260-63015</Description>
    </_dlc_DocIdUrl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060AFE477439BC4691117F2128DC24FB" ma:contentTypeVersion="18" ma:contentTypeDescription="Opprett et nytt dokument." ma:contentTypeScope="" ma:versionID="86cf6d0653e125b100f8278a8c7de8e8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7dfd8ae-4224-41ce-bac0-e7668c1836a1" targetNamespace="http://schemas.microsoft.com/office/2006/metadata/properties" ma:root="true" ma:fieldsID="64123c80245f372eb08a06ed667af2ba" ns2:_="" ns3:_="" ns4:_="">
    <xsd:import namespace="f909def9-6662-4ec9-b2d2-41be86eee7c4"/>
    <xsd:import namespace="749ab8b6-ff35-4a4f-9f18-9cef83ce6420"/>
    <xsd:import namespace="a7dfd8ae-4224-41ce-bac0-e7668c1836a1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4332206e-d932-4663-80fe-6b1ad86077bc}" ma:internalName="TaxCatchAll" ma:showField="CatchAllData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4332206e-d932-4663-80fe-6b1ad86077bc}" ma:internalName="TaxCatchAllLabel" ma:readOnly="true" ma:showField="CatchAllDataLabel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fd8ae-4224-41ce-bac0-e7668c1836a1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48FD1-EE24-4FE6-8ED7-5FDB51AAD38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2044D6D-16A7-46B2-8B99-0C878771C4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75DFF3-F8B6-4125-BACE-25DE71F54227}">
  <ds:schemaRefs>
    <ds:schemaRef ds:uri="a7dfd8ae-4224-41ce-bac0-e7668c1836a1"/>
    <ds:schemaRef ds:uri="f909def9-6662-4ec9-b2d2-41be86eee7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9ab8b6-ff35-4a4f-9f18-9cef83ce642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7EDB6B9-D306-4C62-BBEC-755C278264BD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DD614E3-E8B0-46E4-94D5-EFC751DC317B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06C95577-21EA-470B-B6CA-794E40577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7dfd8ae-4224-41ce-bac0-e7668c183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Sammenlignbare</vt:lpstr>
      <vt:lpstr>Nye titler</vt:lpstr>
      <vt:lpstr>Søndagsaviser</vt:lpstr>
      <vt:lpstr>Lørdagsopplag</vt:lpstr>
      <vt:lpstr>data</vt:lpstr>
      <vt:lpstr>Pivot1</vt:lpstr>
      <vt:lpstr>Pivot4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Joakim Vadseth Berggren</dc:creator>
  <cp:keywords/>
  <dc:description/>
  <cp:lastModifiedBy>Bente Håvimb</cp:lastModifiedBy>
  <cp:revision/>
  <dcterms:created xsi:type="dcterms:W3CDTF">2021-09-10T07:55:50Z</dcterms:created>
  <dcterms:modified xsi:type="dcterms:W3CDTF">2022-03-08T09:37:48Z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0x01010024A2C8D6A070534B9CF4AD2589879B1E040300060AFE477439BC4691117F2128DC24FB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efeb75d2-4bf6-4293-95b5-670292ba343a</vt:lpwstr>
  </property>
</Properties>
</file>